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InkAnnotation="0" autoCompressPictures="0"/>
  <mc:AlternateContent xmlns:mc="http://schemas.openxmlformats.org/markup-compatibility/2006">
    <mc:Choice Requires="x15">
      <x15ac:absPath xmlns:x15ac="http://schemas.microsoft.com/office/spreadsheetml/2010/11/ac" url="\\10.110.150.18\NASShare\SSTL\SSTL\SSTL Assessment Form &amp; BMI\"/>
    </mc:Choice>
  </mc:AlternateContent>
  <bookViews>
    <workbookView xWindow="0" yWindow="0" windowWidth="23040" windowHeight="8496" tabRatio="690" firstSheet="1" activeTab="8"/>
  </bookViews>
  <sheets>
    <sheet name="Assessment Form" sheetId="1" state="hidden" r:id="rId1"/>
    <sheet name="Cover Page" sheetId="5" r:id="rId2"/>
    <sheet name="1.Management" sheetId="3" r:id="rId3"/>
    <sheet name="2.Waste" sheetId="4" r:id="rId4"/>
    <sheet name="3.Water" sheetId="6" r:id="rId5"/>
    <sheet name="4.Energy" sheetId="7" r:id="rId6"/>
    <sheet name="5.Staff" sheetId="8" r:id="rId7"/>
    <sheet name="6.Conservation" sheetId="9" r:id="rId8"/>
    <sheet name="7.Community" sheetId="10" r:id="rId9"/>
    <sheet name="8.Guest" sheetId="11" r:id="rId10"/>
    <sheet name="Result Form" sheetId="2" r:id="rId11"/>
    <sheet name="Final Comments &amp; Recommendation" sheetId="13" r:id="rId12"/>
    <sheet name="Summary" sheetId="12" r:id="rId13"/>
  </sheets>
  <definedNames>
    <definedName name="_xlnm.Print_Area" localSheetId="1">'Cover Page'!$B$2:$L$32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1" i="2" l="1"/>
  <c r="E36" i="2"/>
  <c r="E31" i="2"/>
  <c r="E25" i="2"/>
  <c r="E19" i="2"/>
  <c r="E30" i="8" l="1"/>
  <c r="D30" i="8"/>
  <c r="E23" i="10" l="1"/>
  <c r="E22" i="6"/>
  <c r="E42" i="4"/>
  <c r="D42" i="4"/>
  <c r="E32" i="3"/>
  <c r="D44" i="2" l="1"/>
  <c r="D12" i="11"/>
  <c r="D13" i="11" s="1"/>
  <c r="E24" i="7"/>
  <c r="E25" i="9"/>
  <c r="D23" i="10"/>
  <c r="D19" i="10"/>
  <c r="D21" i="10" s="1"/>
  <c r="E19" i="10"/>
  <c r="D40" i="2"/>
  <c r="D38" i="2"/>
  <c r="E35" i="2"/>
  <c r="D35" i="2"/>
  <c r="D34" i="2"/>
  <c r="D33" i="2"/>
  <c r="E30" i="2"/>
  <c r="E27" i="2"/>
  <c r="D31" i="2"/>
  <c r="D30" i="2"/>
  <c r="D29" i="2"/>
  <c r="D28" i="2"/>
  <c r="D27" i="2"/>
  <c r="E23" i="7"/>
  <c r="D25" i="2"/>
  <c r="D24" i="2"/>
  <c r="D23" i="2"/>
  <c r="D22" i="2"/>
  <c r="D21" i="2"/>
  <c r="E18" i="2"/>
  <c r="D18" i="2"/>
  <c r="D17" i="2"/>
  <c r="D16" i="2"/>
  <c r="E9" i="2"/>
  <c r="D14" i="2"/>
  <c r="D13" i="2"/>
  <c r="D12" i="2"/>
  <c r="D11" i="2"/>
  <c r="D10" i="2"/>
  <c r="D9" i="2"/>
  <c r="D7" i="2"/>
  <c r="D6" i="2"/>
  <c r="D5" i="2"/>
  <c r="D4" i="2"/>
  <c r="D15" i="11"/>
  <c r="E12" i="11"/>
  <c r="E13" i="11" s="1"/>
  <c r="E44" i="2" s="1"/>
  <c r="D20" i="10"/>
  <c r="E20" i="10"/>
  <c r="E40" i="2" s="1"/>
  <c r="E18" i="10"/>
  <c r="E38" i="2" s="1"/>
  <c r="D18" i="10"/>
  <c r="E22" i="9"/>
  <c r="E21" i="9"/>
  <c r="E34" i="2" s="1"/>
  <c r="E20" i="9"/>
  <c r="D23" i="9"/>
  <c r="D22" i="9"/>
  <c r="D21" i="9"/>
  <c r="D20" i="9"/>
  <c r="D32" i="8"/>
  <c r="E29" i="8"/>
  <c r="E28" i="8"/>
  <c r="E29" i="2" s="1"/>
  <c r="E27" i="8"/>
  <c r="E26" i="8"/>
  <c r="D29" i="8"/>
  <c r="D28" i="8"/>
  <c r="D27" i="8"/>
  <c r="D26" i="8"/>
  <c r="E22" i="7"/>
  <c r="E22" i="2" s="1"/>
  <c r="E21" i="7"/>
  <c r="E21" i="2" s="1"/>
  <c r="D25" i="7"/>
  <c r="D24" i="7"/>
  <c r="D22" i="7"/>
  <c r="D23" i="7"/>
  <c r="D21" i="7"/>
  <c r="D22" i="6"/>
  <c r="E19" i="6"/>
  <c r="E18" i="6"/>
  <c r="E17" i="2" s="1"/>
  <c r="E17" i="6"/>
  <c r="E16" i="2" s="1"/>
  <c r="D19" i="6"/>
  <c r="D18" i="6"/>
  <c r="D17" i="6"/>
  <c r="D39" i="4"/>
  <c r="D38" i="4"/>
  <c r="E38" i="4"/>
  <c r="E12" i="2" s="1"/>
  <c r="E39" i="4"/>
  <c r="E13" i="2" s="1"/>
  <c r="E37" i="4"/>
  <c r="E11" i="2" s="1"/>
  <c r="D37" i="4"/>
  <c r="E36" i="4"/>
  <c r="E10" i="2" s="1"/>
  <c r="D36" i="4"/>
  <c r="E35" i="4"/>
  <c r="D35" i="4"/>
  <c r="E29" i="3"/>
  <c r="E6" i="2" s="1"/>
  <c r="E28" i="3"/>
  <c r="E5" i="2" s="1"/>
  <c r="E27" i="3"/>
  <c r="E4" i="2" s="1"/>
  <c r="D29" i="3"/>
  <c r="D28" i="3"/>
  <c r="D27" i="3"/>
  <c r="E43" i="2" l="1"/>
  <c r="E21" i="10"/>
  <c r="D43" i="2"/>
  <c r="D41" i="2"/>
  <c r="D39" i="2"/>
  <c r="E39" i="2"/>
  <c r="E23" i="9"/>
  <c r="E33" i="2"/>
  <c r="E25" i="7"/>
  <c r="E40" i="4"/>
  <c r="E14" i="2" s="1"/>
  <c r="E30" i="3"/>
  <c r="E7" i="2" s="1"/>
  <c r="E23" i="2"/>
  <c r="E20" i="6"/>
  <c r="D20" i="6"/>
  <c r="D30" i="3"/>
  <c r="E46" i="2" l="1"/>
  <c r="D25" i="9"/>
  <c r="D27" i="7"/>
  <c r="E15" i="11"/>
  <c r="E32" i="8"/>
  <c r="E27" i="7"/>
  <c r="D32" i="3" l="1"/>
  <c r="G5" i="12" l="1"/>
  <c r="G6" i="12"/>
  <c r="G7" i="12"/>
  <c r="G8" i="12"/>
  <c r="G9" i="12"/>
  <c r="G10" i="12"/>
  <c r="G11" i="12"/>
  <c r="G4" i="12"/>
  <c r="C14" i="12"/>
  <c r="D13" i="12"/>
  <c r="D17" i="12" s="1"/>
  <c r="E13" i="12"/>
  <c r="E17" i="12" s="1"/>
  <c r="F13" i="12"/>
  <c r="F17" i="12" s="1"/>
  <c r="E24" i="2"/>
  <c r="D36" i="2" l="1"/>
  <c r="D19" i="2"/>
  <c r="G17" i="12"/>
  <c r="G13" i="12"/>
  <c r="G15" i="12" s="1"/>
  <c r="D46" i="2" l="1"/>
  <c r="D48" i="2" s="1"/>
</calcChain>
</file>

<file path=xl/sharedStrings.xml><?xml version="1.0" encoding="utf-8"?>
<sst xmlns="http://schemas.openxmlformats.org/spreadsheetml/2006/main" count="1013" uniqueCount="353">
  <si>
    <t>The enterprise provides guests with information about public transport routes and schedules, where applicable</t>
  </si>
  <si>
    <t>The enterprise separates paper, glass, plastic, aluminium, and organic kitchen waste</t>
  </si>
  <si>
    <t>The enterprise has a functioning compost site where kitchen and garden waste is disposed of</t>
  </si>
  <si>
    <t>There are clearly marked recycling bins in guest rooms</t>
  </si>
  <si>
    <t>There are clearly marked recycling bins in public areas throughout the property</t>
  </si>
  <si>
    <t xml:space="preserve">The enterprise keeps a record of all of its chemical purchases which includes only authorized chemicals </t>
  </si>
  <si>
    <t>Assessment Guidelines</t>
  </si>
  <si>
    <t>Must</t>
  </si>
  <si>
    <t>Evidence sighted</t>
  </si>
  <si>
    <t>1. Policy</t>
  </si>
  <si>
    <t>MUST</t>
  </si>
  <si>
    <t>There are no irregularities in refrigerators and freezers temperature or fridge door seals</t>
  </si>
  <si>
    <t>The enterprise is connected to a central sewage system or has a valid permit to discharge from a secondary or tertiary system</t>
  </si>
  <si>
    <t>a) check kitchen and restaurant area; no polystyrene take-out boxes should be used</t>
  </si>
  <si>
    <t>a) check room remote controls and security flash lights for at least 50% rechargeable batteries</t>
  </si>
  <si>
    <t>Efforts have been taken to reduce water usage in toilets using dual flush, reduced volume cisterns or other effective device</t>
  </si>
  <si>
    <t>Theme</t>
  </si>
  <si>
    <t>Section</t>
  </si>
  <si>
    <t>Criteria Number</t>
  </si>
  <si>
    <t>Criteria</t>
  </si>
  <si>
    <t>2. Monitoring</t>
  </si>
  <si>
    <t>All air conditioning units have their minimum temperature set at 23 degrees C</t>
  </si>
  <si>
    <t>Low flow devices are installed in taps and showers</t>
  </si>
  <si>
    <t>The enterprise has a programme that encourages staff rotation for more diversified work experience</t>
  </si>
  <si>
    <t>The staff regularly check for visible leaks from taps and toilets and know reporting processes</t>
  </si>
  <si>
    <t>The enterprise has a vegetable or fruit garden which supplies produce for the guests and/or staff</t>
  </si>
  <si>
    <t>Energy-efficient appliances are installed</t>
  </si>
  <si>
    <t>The enterprise documents its total annual green-house gas (GHG) emissions from business-related energy consumption (not including guest-travel) using a nationally or internationally accepted GHG calculator</t>
  </si>
  <si>
    <t>The enterprise encourages the use for tap water for drinking or provides bulk water dispensers</t>
  </si>
  <si>
    <t xml:space="preserve">The enterprise uses rechargeable batteries </t>
  </si>
  <si>
    <t xml:space="preserve">Guest amenities (e.g., Soap, shampoo, and lotion) are provided from a bulk dispenser or compostable/recycled bottle or in other sustainable packaging </t>
  </si>
  <si>
    <t>If the hotel offers takeout food, it is in recycled, PET, or paper packaging</t>
  </si>
  <si>
    <t>The enterprise has implemented a program to reduce paper use in their office</t>
  </si>
  <si>
    <t>The enterprise has won a national or international award for their facilities or services within the audit period</t>
  </si>
  <si>
    <t>The enterprise documents its purchase of verified carbon offsets and mitigate 51% or more of its total net annual greenhouse gas emissions</t>
  </si>
  <si>
    <t>Possible Score</t>
  </si>
  <si>
    <t xml:space="preserve">Uniforms/staff shirt is provided for staff </t>
  </si>
  <si>
    <t>The enterprise publicly displays a summary of the results of its SSTL assessment</t>
  </si>
  <si>
    <t>Gardening staff have been trained in safe chemical use</t>
  </si>
  <si>
    <t>Environmentally friendly pest control methods are used</t>
  </si>
  <si>
    <t>The enterprise monitors the quantity of water it consumes</t>
  </si>
  <si>
    <t>The enterprise monitors the quantity of energy it consumes</t>
  </si>
  <si>
    <t>The enterprise monitors the quantity of waste it produces</t>
  </si>
  <si>
    <t>The enterprise publically communicates their monitoring results</t>
  </si>
  <si>
    <t>At least two commonly used cleaning agents are organic or bio-degradable</t>
  </si>
  <si>
    <t xml:space="preserve">The enterprise’s sustainable tourism policy includes an action plan, targets, and monitoring results </t>
  </si>
  <si>
    <t>The enterprise has a current crisis management plan that is suited to its scale</t>
  </si>
  <si>
    <t>Beach showers and outside drains not connected to grey water systems post notice instructing guests and staff not to use shampoos and soaps or dispose of chemicals</t>
  </si>
  <si>
    <t>Suitable protective clothing is provided for kitchen, cleaning, and garden staff</t>
  </si>
  <si>
    <t>Awarded</t>
  </si>
  <si>
    <t>Management</t>
  </si>
  <si>
    <t xml:space="preserve">Enterprise demonstrates evidence of implementing other approved energy conservation  practices </t>
  </si>
  <si>
    <t>Soft drinks, beer, and other drinks are only available in recyclable materials (PET, Cans, Glass)</t>
  </si>
  <si>
    <t>The management offers job opportunities/internships for students aged over 15 years</t>
  </si>
  <si>
    <t>The company’s daily menus offer at least one creole regional dish where 50% of ingredients have been sourced locally</t>
  </si>
  <si>
    <t>a) check Public Health Reports prior to assessment</t>
  </si>
  <si>
    <t>There is a designated member of staff responsible for environmental management</t>
  </si>
  <si>
    <t>All employees are aware of the enterprise’s sustainable tourism policy</t>
  </si>
  <si>
    <t xml:space="preserve">Paper products that are used in the enterprise are recycled or from a sustainable source </t>
  </si>
  <si>
    <t xml:space="preserve">The enterprise demonstrates evidence of implementing other approved community practices </t>
  </si>
  <si>
    <t>Evidence that the employer uses fair labour practices in settling staff disputes</t>
  </si>
  <si>
    <t>Dedicated staffroom is provided with lockers for staff use</t>
  </si>
  <si>
    <t xml:space="preserve">Establishment provides transportation/accommodation for late night shift workers </t>
  </si>
  <si>
    <t>Childcare/creche is provided by the enterprise for working parents</t>
  </si>
  <si>
    <t>The enterprise has a separate disposal area for hazardous waste that meets environmental guidelines and is suited to its scale</t>
  </si>
  <si>
    <t>a) evidence that the policy is publicly available</t>
  </si>
  <si>
    <t>a) check with Department of Environment prior to assessment</t>
  </si>
  <si>
    <t>a) evidence of training within the last 12 months (e.g., training materials, check lists etc.)</t>
  </si>
  <si>
    <t>a) check cleaning agents in bulk storage area</t>
  </si>
  <si>
    <t>a) at least 50% of rooms with a/c also are equipped with fans</t>
  </si>
  <si>
    <t>a) evidence is provided that protective clothing in use</t>
  </si>
  <si>
    <t>The enterprise uses native species for landscaping and restoration, and takes measures to avoid the introduction of invasive alien species</t>
  </si>
  <si>
    <t xml:space="preserve">Enterprise demonstrates evidence of implementing other approved conservation practices </t>
  </si>
  <si>
    <t xml:space="preserve">Roof/rain water is collected </t>
  </si>
  <si>
    <t xml:space="preserve">Gardens and/or golf courses are irrigated with collected rainwater </t>
  </si>
  <si>
    <t xml:space="preserve">Enterprise demonstrates evidence of implementing other approved water conservation or reuse practices </t>
  </si>
  <si>
    <t>Energy efficient lighting fixtures have been installed</t>
  </si>
  <si>
    <t>Electric equipment is turned off (not on standby) when guest room is not occupied</t>
  </si>
  <si>
    <t>The enterprise provides fans as an alternative to air-conditioning in guestrooms with air conditioners</t>
  </si>
  <si>
    <t>The enterprise has installed solar panels and/or wind turbines</t>
  </si>
  <si>
    <t>The enterprise uses alternative energy heating systems for all hot water</t>
  </si>
  <si>
    <t xml:space="preserve">Enterprise provides safe and free public access to the beach, any adjacent conservation or heritage area, as applicable </t>
  </si>
  <si>
    <t>Any disputes with the local community over noise, land, pollution or other issues have been resolved</t>
  </si>
  <si>
    <t>a) receipt of quality or sustainability award within the last 12 months</t>
  </si>
  <si>
    <t>There is a feedback mechanism for employees to place suggestions to improve service or make complaints known in an open and/or anonymous manner</t>
  </si>
  <si>
    <t>Enterprise demonstrates evidence of implementing additional staff management practices</t>
  </si>
  <si>
    <t>Beach area illumination is consistent with turtle guidelines of the Department of Environment (n/a if no beach front)</t>
  </si>
  <si>
    <t>a) check bar, restaurant and minibars to ensure no non-PET bottles are used</t>
  </si>
  <si>
    <t xml:space="preserve">a) sight public summary </t>
  </si>
  <si>
    <t>Corrective Action</t>
  </si>
  <si>
    <t>Assessor Notes</t>
  </si>
  <si>
    <t>a) a sustainable tourism policy in line with the criteria
b) a vision statement
c) evidence that the policy is publicly available</t>
  </si>
  <si>
    <t>The Enterprise scored 10% more points this year than in the last assessment</t>
  </si>
  <si>
    <t>a) comparison with previous assessment score</t>
  </si>
  <si>
    <t xml:space="preserve">a) review of website and/or brochures prior to visit
b) visit does not reveal any information or visuals greatly different from the promotional materials </t>
  </si>
  <si>
    <t>3. Health and Safety Standards</t>
  </si>
  <si>
    <t>There have been no environmental disputes related to this enterprise during the last year</t>
  </si>
  <si>
    <t>Waste</t>
  </si>
  <si>
    <t>4. Wastewater</t>
  </si>
  <si>
    <t>5. Reducing Waste</t>
  </si>
  <si>
    <t>a) sign in room stating the water is fit for drinking
b) jug of drinking water in room
c) restaurant offers tap water as an alternative to bottled water</t>
  </si>
  <si>
    <t xml:space="preserve">a) check room bottles for &gt;50% consistent with criteria
b) check housekeeping store room for refilling system
c) all amenities provided need to be either in sustainable/refillable packaging </t>
  </si>
  <si>
    <t>a) at least two paper saving techniques sighted e.g., double sided printing, electronic paper audit, electronic brochures, recycled paper purchased in bulk</t>
  </si>
  <si>
    <t>a) at least one major use of paper is recycled or sustainably sourced</t>
  </si>
  <si>
    <t>6. Recycling Waste</t>
  </si>
  <si>
    <t>The enterprise has a system to collect and separately dispose of the oil/content of grease traps which meets environmental guidelines</t>
  </si>
  <si>
    <t>a) system that meets guidelines</t>
  </si>
  <si>
    <t>a) separation system at source; check for correct separation
b) waste storage area; check for consistent sorting</t>
  </si>
  <si>
    <t>a) compost system which meets guidelines</t>
  </si>
  <si>
    <t xml:space="preserve">a) sight separation system </t>
  </si>
  <si>
    <t>a) separation system in place; check for housekeeping separation</t>
  </si>
  <si>
    <t>7. Avoid Harmful Chemicals</t>
  </si>
  <si>
    <t>a) list of chemical purchases compared with authorized list shows no black-listed items</t>
  </si>
  <si>
    <t>a) hazardous waste disposal system meets guidelines</t>
  </si>
  <si>
    <t>a) waste management plan contains all elements in criteria above
b) request enterprise “shows” at least 2 ways they are doing this</t>
  </si>
  <si>
    <t>a) check pest control chemicals</t>
  </si>
  <si>
    <t xml:space="preserve">Housecleaning staff have been recently trained in the use of chemicals and harmful products </t>
  </si>
  <si>
    <t>a) sign on shower or at drainage area
b) proof that housekeeping and gardening staff have been trained in where to dispose of chemical waste</t>
  </si>
  <si>
    <t>The enterprise’s swimming pool uses sea water, ozone, UV, saline mix, or other alternative to chlorine</t>
  </si>
  <si>
    <t>a) evidence of alternative to chlorine in use for pools</t>
  </si>
  <si>
    <t>8.Other Waste Practices</t>
  </si>
  <si>
    <t>Water</t>
  </si>
  <si>
    <t>9. Conserving Water</t>
  </si>
  <si>
    <t>a) plan should include: i) identification of main water uses (e.g., showers, toilets, kitchen appliances, bar, swimming pool, cleaning); ii) the total quantity currently used; iii) time-bound targets for reduction in water use
b) at least two pieces of evidence to suggest the plan has been implemented
For small enterprises, the plan can be part of the sustainability policy</t>
  </si>
  <si>
    <t>a) evidence of staff training and reporting process OR notice asking guests to report any leaks</t>
  </si>
  <si>
    <t>a)  inspection shows at least 50% of showers and taps have low-flow devices in place
b) test at least two devises with measured bucket and timer. Flow rates should be less than: 
    • 9 litres per minute for low flow faucets and   aerators 
    • 10 litres per minute for low flow showerheads</t>
  </si>
  <si>
    <t>a)  inspection shows at least 50% of toilets/urinals have low-flow devices in place
b) test at least two devises with measured bucket and timer. Flow rates should be less than: 5 litres per flush</t>
  </si>
  <si>
    <t>The guest is given an option to decide when s/he wants the towels to be changed</t>
  </si>
  <si>
    <t>a)  notice is found in guest rooms to change towels less frequently
b)  housekeeping staff are able to confirm procedure</t>
  </si>
  <si>
    <t>10. Re-using Water</t>
  </si>
  <si>
    <t>a) Wastewater reuse system viewed
enterprise can only reuse waste water if it is treated to tertiary level</t>
  </si>
  <si>
    <t>a) at least one rainwater collection system</t>
  </si>
  <si>
    <t>a) system for rainwater irrigation in some garden areas</t>
  </si>
  <si>
    <t>11. Other Water Practices</t>
  </si>
  <si>
    <t>a)  evidence of innovative approaches to conserving or reusing water e.g. desalination,  drip-watering of gardens, sprinkler systems have override for when it is raining, system in place for guests to report leaks
b)  one point each up to three points</t>
  </si>
  <si>
    <t>Energy</t>
  </si>
  <si>
    <t>12. Conserving Energy</t>
  </si>
  <si>
    <t>a) plan should include: i) main energy uses (e.g., a/c, lighting, cooking); ii) quantity currently used; iii) time-bound targets for reduced usage
b) at least two pieces of evidence to suggest the plan has been implemented
For small enterprises, the plan can be part of the sustainability policy</t>
  </si>
  <si>
    <t>a) at least 50% of lighting in rooms OR two areas of the enterprise (e.g., garden and kitchen) are using energy efficient light bulbs</t>
  </si>
  <si>
    <t>a) functional power key card or notice to guests to switch off lights, and evidence that housekeeping staff confirm that they switch off appliances after cleaning room</t>
  </si>
  <si>
    <t>a) at least two rooms show minimum temperature higher than 23
b) housekeeping staff can confirm correct temperature for rooms</t>
  </si>
  <si>
    <t>13. Renewable Energy</t>
  </si>
  <si>
    <t>a)  renewable energy devices sighted and functional</t>
  </si>
  <si>
    <t>a)  water heating with renewable energy is demonstrated</t>
  </si>
  <si>
    <t>14. GHG</t>
  </si>
  <si>
    <t>a) results of current year’s GHG calculations and how these were made</t>
  </si>
  <si>
    <t>a) results from 14.1
b) receipts from carbon offsets showing more than 51% carbon has been offset 
Section 15 offers additional points for use of local carbon offset program</t>
  </si>
  <si>
    <t>15. Other Energy-Related Practices</t>
  </si>
  <si>
    <t>Staff</t>
  </si>
  <si>
    <t>16. Staff Pay and Opportunities</t>
  </si>
  <si>
    <t>a) staff know procedure for lodging a dispute e.g. employee handbook, publicly posted knowledge confirmed by staff member
b) enterprise has details of laws on labour practices
c) assessor checks with community office on active disputes prior to assessment and confirms fair practices are implemented</t>
  </si>
  <si>
    <t>a) list of all staff by nationality</t>
  </si>
  <si>
    <t>a) list of all management and supervisory level staff by nationality</t>
  </si>
  <si>
    <t>17. Staff Working Conditions</t>
  </si>
  <si>
    <t>a)  staff room is suited to the scale of the enterprise
b)  staff room has lockers for staff use</t>
  </si>
  <si>
    <t xml:space="preserve">a) evidence is provided of regular transportation and/or accommodation for night workers </t>
  </si>
  <si>
    <t>a) childcare system or crèche for working parents is seen</t>
  </si>
  <si>
    <t>a) uniform is seen in use and in good condition</t>
  </si>
  <si>
    <t>18. Staff Training</t>
  </si>
  <si>
    <t>a) assessor is provided with employee name
b) employee designated in this role can be identified by other staff</t>
  </si>
  <si>
    <t>a) copy of the policy is posted in staff room or public area
b) information about sustainability policy is included in employee handbook
c) evidence that all staff have attended training on sustainability issues
d) staff questioned are aware of the policy</t>
  </si>
  <si>
    <t>a) record of employee rotation schedule</t>
  </si>
  <si>
    <t>There is an award system in place to reward exemplary staff performance</t>
  </si>
  <si>
    <t>a) record of award system showing successful employees</t>
  </si>
  <si>
    <t>19. Other Staff Related Practices</t>
  </si>
  <si>
    <t>Conservation</t>
  </si>
  <si>
    <t>20. Conserve Habitats and Species</t>
  </si>
  <si>
    <t xml:space="preserve">a) EIA report for all buildings built in the last two years
b) confirmation from MOE that any new buildings are in line with regulations </t>
  </si>
  <si>
    <t>a) has copy of turtle guidelines
b) guidelines are publicly posted</t>
  </si>
  <si>
    <t>a) has built boardwalks over wetland, taken steps to protect dunes, historic buildings, endangered species or forest areas 
b) local access is not impeded
Assessor must sight these projects and confirm access is not impeded</t>
  </si>
  <si>
    <t>21. Garden and Design</t>
  </si>
  <si>
    <t>a) evidence of vegetable or fruit garden
b) evidence the garden supplies 20% or more of enterprise’s vegetable/fruit requirements</t>
  </si>
  <si>
    <t>a) evidence of native tree planting program e.g., trees, plan, contracts with landscapers
b) awareness of invasive species</t>
  </si>
  <si>
    <t>22. Other Conservation Practices</t>
  </si>
  <si>
    <t>a) evidence of innovative approaches to conservation or garden design e.g. monitoring endangered species, working with conservation organizations, sitting on board of conservation organizations
b) one point each up to three points</t>
  </si>
  <si>
    <t>Community</t>
  </si>
  <si>
    <t>23. Community Relations</t>
  </si>
  <si>
    <t>a) evidence that public access to the beach and restaurant is not impeded
b) assessor to check with DOE regarding any disputes over access to land Assessor should check map of protected areas in training materials</t>
  </si>
  <si>
    <t>a) assessor must check with DOE prior to assessment</t>
  </si>
  <si>
    <t>a) evidence of cash or in-kind contribution to community project(s) that meet the criteria above and are in line with the scale of the enterprise</t>
  </si>
  <si>
    <t>24. Community Economy</t>
  </si>
  <si>
    <t>a) students are currently in the enterprise or enterprise can provide evidence of opportunities provided to students in the last year</t>
  </si>
  <si>
    <t>a) events or market-day opportunities held by the enterprise in the last year</t>
  </si>
  <si>
    <t>a) sight menu and request information regarding the source of ingredients used</t>
  </si>
  <si>
    <t>a) evidence of local supplier purchases</t>
  </si>
  <si>
    <t>25. Other Community Practices</t>
  </si>
  <si>
    <t>a) evidence of innovative approaches to community engagement e.g. Financial or in-kind donation to community organisation and initiatives; hosting education/school groups on site; donating time to community or charitable organisations (not covered in 22.3); donation of products, linen, furniture, food or similar to charitable organisations
b) one point each up to three points</t>
  </si>
  <si>
    <t>Guests</t>
  </si>
  <si>
    <t>26. Guests</t>
  </si>
  <si>
    <t>a) can be written e.g., brochure, in-room guide, poster, code of behaviour or verbally explained but must include all elements in the criteria as applicable
b) if primarily verbal, at least a code of behaviour must be publicly posted
c) assessor will need to be satisfied that all the elements above are covered</t>
  </si>
  <si>
    <t>a) schedules are publicly posted
b) front desk staff are knowledgeable in these schedules (current schedules available from SPTC)</t>
  </si>
  <si>
    <t>a)  system for collecting guest feedback is in place
b) evidence that feedback is recorded and acted on e.g., log with action taken</t>
  </si>
  <si>
    <r>
      <t>At least 60% of full-time staff are Seychellois</t>
    </r>
    <r>
      <rPr>
        <u/>
        <sz val="14"/>
        <rFont val="Verdana"/>
        <family val="2"/>
      </rPr>
      <t xml:space="preserve"> </t>
    </r>
  </si>
  <si>
    <r>
      <t>At least 30% of management/supervisory level staff are Seychellois</t>
    </r>
    <r>
      <rPr>
        <u/>
        <sz val="14"/>
        <rFont val="Verdana"/>
        <family val="2"/>
      </rPr>
      <t xml:space="preserve"> </t>
    </r>
  </si>
  <si>
    <t xml:space="preserve">RESULTS </t>
  </si>
  <si>
    <t>Total score</t>
  </si>
  <si>
    <t>1. Management</t>
  </si>
  <si>
    <t>3. Health &amp; Safety Standards</t>
  </si>
  <si>
    <t>Total</t>
  </si>
  <si>
    <t>2. Waste</t>
  </si>
  <si>
    <t>4. Waste Water</t>
  </si>
  <si>
    <t>8. Other Waste Practices</t>
  </si>
  <si>
    <t>3. Water</t>
  </si>
  <si>
    <t>4. Energy</t>
  </si>
  <si>
    <t>15. Other Energy Related Practices</t>
  </si>
  <si>
    <t>5.Staff</t>
  </si>
  <si>
    <t>16. Staff Pay &amp; Opportunities</t>
  </si>
  <si>
    <t>6. Conservation</t>
  </si>
  <si>
    <t>20. Conserve Habitats &amp; Species</t>
  </si>
  <si>
    <t>21. Garden &amp; Design</t>
  </si>
  <si>
    <t>7. Community</t>
  </si>
  <si>
    <t>8. Guests</t>
  </si>
  <si>
    <t>Total Score</t>
  </si>
  <si>
    <t xml:space="preserve">a) a policy in line with the criteria
b) documented policy is made known to all staff and management. 
Small organizations with few staff may have a simple policy provided it is implemented; larger organizations must have documented policy and associated staff awareness and reporting systems.
</t>
  </si>
  <si>
    <t>a) a sustainable tourism policy in line with the criteria
b) the policy addresses environmental, social, cultural, economic, quality, health and safety issues
c) the policy has a vision statement
d) the policy is publicly available
e) the policy is implemented                                                                                                                                                                                                                                                                                        f)a report of the SSTL activities and outcomes carried out during the audit period needs to be submitted by enterprises being recertified                                                                Small organizations with few staff may have a simple system, provided it is implemented.Larger organizations must have documenyed systems, formal reporting, records and training.</t>
  </si>
  <si>
    <t>a) a policy in line with the criteria which may be included in the sustainability policy and waste management plan</t>
  </si>
  <si>
    <t>a) valid certification</t>
  </si>
  <si>
    <t xml:space="preserve">a) monitoring records for at least two months for new applications
b) monitoring records during the audit period for enterprises being recertified 
</t>
  </si>
  <si>
    <t>a) monitoring records for at least two months for new applications
b) monitoring records during the audit period for enterprises beng recertified</t>
  </si>
  <si>
    <t>a) check Public Health Reports prior to assessment                                                                                                                                                                                                                                       b) check Ozone Unit and DOE reports prior to assessment</t>
  </si>
  <si>
    <t xml:space="preserve">a)  Wastewater is either disposed to a municipal or government approved treatment system 
b) if secondary or tertiary system, check that  the treatment system has no adverse effects on the local population and the environment. 
c) review any maintenance records
</t>
  </si>
  <si>
    <t xml:space="preserve">The enterprise waste management plan includes a plan to reduce pollution from refrigerants, used fuel, paints, pesticides, swimming pool disinfectants, cleaning materials and large batteries. The use of harmful substances, is minimized, and substituted when available,
by innocuous products or processes. All storage, use, handling, and disposal of chemicals are properly managed.  There is evidence of implementation of this plan
</t>
  </si>
  <si>
    <t>Enterprise demonstrates evidence of implementing other approved waste management practices. This includes practices to minimize pollution from noise, light, runoff, erosion, ozone-depleting compounds, and air, water and soil contaminants</t>
  </si>
  <si>
    <t xml:space="preserve">a) evidence of innovative approaches to reducing or recycling waste e.g. participation in glass recycling project, composting toilets, collection of community compost, policy against plastic bag usage, scrap metal recycling, contract for collection of waste cooking oil
b) There is minimal pollution from noise, light, runoff, erosion, ozone depleting compounds, air pollutants, water pollutants, soil contaminants 
Only in exceptional or emergency situations should there be any pollution which affects natural ecosystems or the local community. 
</t>
  </si>
  <si>
    <t xml:space="preserve">a) evidence of innovative approaches to energy conservation and/or renewable energy use e.g. energy generated is transferred to national grid, water is desalinated using solar power, solar power lighting systems are used, bicycles are available for guest use, only non-motorized water recreation is provided 
b) one point each practice up to three points                           </t>
  </si>
  <si>
    <t xml:space="preserve">a) list of staff
b) evidence of training received e.g., materials, manual, videos, certificate
c) career opportunities are offered
</t>
  </si>
  <si>
    <t xml:space="preserve">a) record of employee complaints or suggestions with date and name of employee
b) note of suggestions which have been acted on
</t>
  </si>
  <si>
    <t xml:space="preserve">a)  there is evidence of compliance with local to international laws for any harvesting, consumption, display, sale, or trade of wildlife.
b) has copy of tortoise/bird keeping guidelines
c) guidelines are publicly posted and adhered to
</t>
  </si>
  <si>
    <t xml:space="preserve">a) assessor checks location relative to protected land and marine areas prior to visit 
b) code of behaviour must be sited
c)  a percentage of annual CSR is allocated to support conservation
</t>
  </si>
  <si>
    <t xml:space="preserve">a) design of  buildings makes use of local architecture
b) décor makes use of local art
c) food includes local dishes
d) enterprise is aware of IP laws </t>
  </si>
  <si>
    <t xml:space="preserve">a)  any sales, trading or display of historical and archeological artifacts is permitted by local to international law.
The organization should be able to show evidence it is permitted prior to any sales, trading or display 
</t>
  </si>
  <si>
    <t xml:space="preserve">The enterprise provides opportunities for local entrepreneurs to develop and sell products that are based on local history, nature and culture e.g. handicrafts, food, drinks, and music         </t>
  </si>
  <si>
    <t>The enterprise has a programme in place to purchase and contract directly from local suppliers and services e.g. transportation, fruit, vegetable, fish</t>
  </si>
  <si>
    <t xml:space="preserve">       Seychelles Sustainable Tourism Label Assessment Form                                                                                                                                                                               </t>
  </si>
  <si>
    <t xml:space="preserve">a) Environment Authorisation Form or  Environment Impact Assessment report for buildings built in the last year
b) confirmation from Ministry Of Environment that any new buildings are in line with regulations 
EIA report for all buildings built in the last year
</t>
  </si>
  <si>
    <t xml:space="preserve">a)Facilities and services are accessible to visitors and workers with special needs                                                                                                                                                                      
b)Level of accessibility is clearly communicated                                                                                                                                                                                                                               Points may be awarded if main entrance, restaurant, and at least one guestroom and toilet is accessible. Level of accessibility is clearly communicated.
</t>
  </si>
  <si>
    <t xml:space="preserve">The enterprise has a current, valid certification with ISO 14001/EMS/Green Globe/HACCP or Travelife </t>
  </si>
  <si>
    <t>All refrigerant appliances are in line with CFC emission requirements</t>
  </si>
  <si>
    <t>a) at least 50% of large appliances in kitchen area are energy-efficient labelled</t>
  </si>
  <si>
    <t>a) evidence of innovative approaches to staff management and/or training e.g. international exchange for staff, benefit system, annual performance evaluation
b) one point each up to three points</t>
  </si>
  <si>
    <t>The enterprise has a long term sustainability management system appropriate to the size and scope of the business. This is supported by a sustainable tourism policy which includes a vision statement, and identifies goals in at least three of the following:  waste, water, energy, staff, conservation, community, or guests. This policy must be communicated to stakeholders including guests seeking to engage their support and/or publicly available and be implemented</t>
  </si>
  <si>
    <t xml:space="preserve">The enterprise has implemented a policy against commercial, sexual or any other form of sexual exploitation or harassment of children, adolescents,  women and minorities and a pledge to provide equal opportunities to women and minorities                                                                            </t>
  </si>
  <si>
    <t>The enterprise has a policy which favors the purchase and offer of locally appropriate as well as environmentally sustainable goods and services following fair trade principles whenever these are available and of sufficient quality e.g., building materials, capital goods, food, consumables and the  purchase and use of disposable and consumable goods is measured and the organization actively seeks ways to reduce their use and minimize waste</t>
  </si>
  <si>
    <t xml:space="preserve">The enterprise’s promotional materials and marketing communications are accurate and transparent and complete and do not promise more than can be delivered </t>
  </si>
  <si>
    <t>The enterprise is involved with sustainable tourism planning and management in the destination, where such opportunities exist.</t>
  </si>
  <si>
    <t xml:space="preserve">a) the enterprise participates in partnerships between local 
communities, NGOs and other local bodies
b) the enterprise participates in planning and management
meetings and activities concerning sustainable
tourism in the destination.
</t>
  </si>
  <si>
    <t>The enterprise is in compliance with all national legislation (e.g., health, fire, environment, safety, labor) has a current tourism license based on recommendations from fire, health and environmental permits</t>
  </si>
  <si>
    <t xml:space="preserve">a) current valid licence
Check with Tourism Department, Department of Environment or Seychelles Licensing Authority prior to assessment
</t>
  </si>
  <si>
    <t>The enterprise has developed and implemented a plan that is suited to its scale to reduce reuse and recycle solid waste, including food waste and ensures that overall residual waste disposal has no adverse effect on the local population and the environment</t>
  </si>
  <si>
    <t xml:space="preserve">a) plan should include: i) description of types of wastes (e.g., glass, plastics, paper, hazardous wastes); ii) an estimation of the quantity of each waste currently produced per week (kg/bags/bins per week); iii) time-bound targets for reduction
b) For small enterprises, the plan can be part of the sustainability policy
</t>
  </si>
  <si>
    <t>The enterprise uses phosphate-free dishwashing &amp; laundry detergents</t>
  </si>
  <si>
    <t>a) check dishwashing &amp; laundry detergents
b) one point each up to two points</t>
  </si>
  <si>
    <t>The enterprise has developed and implemented a water management plan that is suited to its scale. Water sourcing is sustainable, and does not adversely affect environmental flows.</t>
  </si>
  <si>
    <t>The enterprise re-uses treated wastewater for garden or toilets in line with environmental guidelines with no adverse effects to the local population and the environment</t>
  </si>
  <si>
    <t>The enterprise has developed and implemented an energy management plan that is suited to its scale. Sources of energy are indicated.</t>
  </si>
  <si>
    <t>The enterprise seeks to reduce transportation requirements and actively encourages the use of cleaner and more resource efficient alternatives by customers, employees, suppliers and in its own operations</t>
  </si>
  <si>
    <t>a) Customers, staff and suppliers are aware of practical measures/opportunities to reduce transport related greenhouse gas emissions. </t>
  </si>
  <si>
    <t>The enterprise conforms to national labour laws and meets or exceeds minimum wage (the established national living wage) for all salaried employees</t>
  </si>
  <si>
    <t xml:space="preserve">a) list of all employees
b) confirmation that all employees are paid over the minimum wage
c) payment is made into Personal Income Tax for all workers and other national social security/pension system for local workers
d) overtime is paid for hours worked beyond the established work week hours and working hours must not exceed the legal maximums or those
established by the local and International Labour Organization.
e) all employees have the right to annual paid vacation.                                                                                                                                                                                                                                  f) health insurance or the equivalent is provided to all employees.
</t>
  </si>
  <si>
    <t xml:space="preserve">The enterprise offers equal employment and advancement opportunities, including management positions without discrimination by gender, race, religion, disability or in other ways </t>
  </si>
  <si>
    <t xml:space="preserve">a) Percentage of women and local minority employees on staff is reflective of local demographics (both in management and non-managementcategories)b) Internal promotion of women and local minorities occurs c) There is no child labour (as defined by local laws and the ILO).
</t>
  </si>
  <si>
    <t>Staff receive periodic guidance and training regarding their roles and responsibilities with respect to environmental, social, cultural, economic, quality, health and safety issues including in the development and implementation of the sustainability management system and are offered opportunities for advancement.</t>
  </si>
  <si>
    <t>The planning, siting, design, construction, renovation, operation and demolition of buildings and infrastructure respect take account of the capacity and integrity of the natural, protected and sensitive areas and cultural heritage and comply with national zoning laws and regulations regarding natural and cultural impact assessment.</t>
  </si>
  <si>
    <t>Interactions with free roaming wildlife, taking into account cumulative impacts, are noninvasive and responsibly managed to avoid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</si>
  <si>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t xml:space="preserve">No wildlife or domestic animals is held, harvested, consumed, displayed, sold or traded except as part of regulated activity that ensures that their utilization is sustainable,  that they are only kept and handled by those authorized and suitably equipped to house and care for them humanely meeting the highest standards of animal welfare and these activities are in compliance with local to international laws  </t>
  </si>
  <si>
    <t>The enterprise supports and contributes to biodiversity conservation  including through appropriate management of its own property.  Particular attention is paid to natural protected areas and areas of high biodiversity value  if it is located in or adjacent to a protected land or marine area and it has established guidelines or a code of behaviour to minimize visitor impacts on this area.  Any disturbance of natural ecosystems is minimized, rehabilitated, and there is a compensatory contribution to conservation management.</t>
  </si>
  <si>
    <t xml:space="preserve">The enterprise contributes to the protection, preservation and enhancement of local properties, sites and traditions of historical, archaeological, cultural and spiritual significance and does not impede access to them by local residents.
</t>
  </si>
  <si>
    <t>Property, land and water rights have been acquired in a legal manner, comply with local, communal, and national rights, including their free, prior, and informed consent, and property, land, and water rights acquisitions do not require involuntary resettlement of inhabitants.</t>
  </si>
  <si>
    <t>a) check planning approval</t>
  </si>
  <si>
    <t>The enterprise values and makes use of authentic local art, architecture, traditional and contemporary culture in its operations, design, decoration, cuisine or shops while respecting the intellectual property rights of local communities</t>
  </si>
  <si>
    <t xml:space="preserve">Historical and archaeological artefacts are not sold, traded or displayed, except as permitted by local and international law </t>
  </si>
  <si>
    <t>The activities of the enterprise do not adversely affect local access to livelihoods including land and aquatic resource use, rights-of-way, transport and housing and do not jeopardize the provision of basic services such as healthcare, water, energy, or sanitation to neighbouring communities</t>
  </si>
  <si>
    <t xml:space="preserve">a) the local community retains access to public and common areas and is able to engage in traditional, non-tourism livelihoods.
b) rights-of-way, transport, and housing remain accessible and affordable to local people
c) no increase in the number of incidents/reports of outages, reduced service or quality of product for the local community as compared to the enterprise.
d) no reduction in availability of water, waste, and energy to the local community as the result of the organization’s activities. </t>
  </si>
  <si>
    <t xml:space="preserve">The enterprise actively supports community development and local infrastructure initiatives. Examples of initiatives include education, training, health and sanitation and projects which address the impacts of climate change.   </t>
  </si>
  <si>
    <t xml:space="preserve">The enterprise informs guests about: cultural heritage and local traditions, local attractions, protected areas, and endangered species villages, historic, and cultural heritage sites in order to minimize adverse impacts and maximize enjoyment local benefits and visitor fulfilment. The enterprise also follows international and national good practice and locally agreed guidance for the management and promotion of visits to indigenous communities and culturally or historically sensitive sites. </t>
  </si>
  <si>
    <t>Customer satisfaction including sustainability aspects is monitored and corrective action taken where appropriate</t>
  </si>
  <si>
    <t>The enterprise provides access and information to visitors and workers with special needs where appropriate</t>
  </si>
  <si>
    <t>Assessor Notes/ Corrective Action</t>
  </si>
  <si>
    <t>PROPERTY INFORMATION</t>
  </si>
  <si>
    <t>ASSESSMENT DETAILS</t>
  </si>
  <si>
    <t>ASSESSMENT FORM</t>
  </si>
  <si>
    <r>
      <t>Property Name</t>
    </r>
    <r>
      <rPr>
        <sz val="11"/>
        <rFont val="Calibri"/>
        <family val="2"/>
      </rPr>
      <t xml:space="preserve">: </t>
    </r>
  </si>
  <si>
    <t>Address:</t>
  </si>
  <si>
    <t>Manager:</t>
  </si>
  <si>
    <t>Telephone:</t>
  </si>
  <si>
    <t xml:space="preserve">Fax: </t>
  </si>
  <si>
    <t>Email:</t>
  </si>
  <si>
    <t xml:space="preserve">Website: </t>
  </si>
  <si>
    <t xml:space="preserve">Date of Assessment: </t>
  </si>
  <si>
    <t xml:space="preserve">Time:  </t>
  </si>
  <si>
    <r>
      <t xml:space="preserve">Type of Assessment: </t>
    </r>
    <r>
      <rPr>
        <u/>
        <sz val="11"/>
        <rFont val="Calibri"/>
        <family val="2"/>
      </rPr>
      <t/>
    </r>
  </si>
  <si>
    <t xml:space="preserve">Signature of Assessor: </t>
  </si>
  <si>
    <r>
      <t>Name of Assessor</t>
    </r>
    <r>
      <rPr>
        <sz val="11"/>
        <rFont val="Calibri"/>
        <family val="2"/>
      </rPr>
      <t>:</t>
    </r>
  </si>
  <si>
    <t xml:space="preserve">Signature of Authorised Person: </t>
  </si>
  <si>
    <t>Name of Authorised Person:</t>
  </si>
  <si>
    <t>THEME 1. MANAGEMENT</t>
  </si>
  <si>
    <t>THEME 2. WASTE</t>
  </si>
  <si>
    <r>
      <t>At least 60% of full-time staff are Seychellois</t>
    </r>
    <r>
      <rPr>
        <u/>
        <sz val="12"/>
        <rFont val="Verdana"/>
        <family val="2"/>
      </rPr>
      <t xml:space="preserve"> </t>
    </r>
  </si>
  <si>
    <r>
      <t>At least 30% of management/supervisory level staff are Seychellois</t>
    </r>
    <r>
      <rPr>
        <u/>
        <sz val="12"/>
        <rFont val="Verdana"/>
        <family val="2"/>
      </rPr>
      <t xml:space="preserve"> </t>
    </r>
  </si>
  <si>
    <t>THEME 3. WATER</t>
  </si>
  <si>
    <t>Total Must Criteria in Theme</t>
  </si>
  <si>
    <t>THEME 6. CONSERVATION</t>
  </si>
  <si>
    <t>THEME 5. STAFF</t>
  </si>
  <si>
    <t>THEME 4. ENERGY</t>
  </si>
  <si>
    <t>THEME 7. COMMUNITY</t>
  </si>
  <si>
    <t>THEME 8. GUEST</t>
  </si>
  <si>
    <t>New                   Recertification</t>
  </si>
  <si>
    <t>Total possible points</t>
  </si>
  <si>
    <t>Total Must Criteria</t>
  </si>
  <si>
    <t>Total criteria carrying points</t>
  </si>
  <si>
    <t xml:space="preserve">Total number of criteria </t>
  </si>
  <si>
    <t>TOTAL</t>
  </si>
  <si>
    <t>Number of MUST criteria</t>
  </si>
  <si>
    <t>Number of criteria carrying 1 point</t>
  </si>
  <si>
    <t>Number of criteria carrying 2 points</t>
  </si>
  <si>
    <t>Number of criteria carrying 3 points</t>
  </si>
  <si>
    <t>Guest</t>
  </si>
  <si>
    <t>SSTL Summary of criteria and points</t>
  </si>
  <si>
    <t>The enterprise has a sustainable tourism policy appropriate to the size of the business, which includes a vision statement, and identifies goals in at least three of the following:  waste, water, energy, staff, conservation, community, or guests. This policy, including performance must be communicated to guests and/or publicly available and be implemented</t>
  </si>
  <si>
    <t xml:space="preserve">a) a sustainable tourism policy in line with the criteria
b) a vision statement
c) evidence that the policy is publicly available
</t>
  </si>
  <si>
    <t>The enterprise’s sustainable tourism policy addresses environmental, social, cultural, economic, quality, human rights, health, safety, risk and crisis management issues, drives continuous improvement and includes an action plan, targets, and monitoring results</t>
  </si>
  <si>
    <t>The enterprise has implemented a policy against commercial, sexual or any other form of sexual exploitation or harassment of children, adolescents,  women and minorities and a pledge to provide equal opportunities to women and minorities and other vulnerable groups</t>
  </si>
  <si>
    <t xml:space="preserve">a) a policy in line with the criteria. The policy may be part of the sustainability policy
b) documented policy is made known to all staff and management. 
Small organizations with few staff may have a simple policy provided it is implemented; larger organizations must have documented policy and associated staff awareness and reporting systems.
</t>
  </si>
  <si>
    <t>a) a plan in line with the criteria</t>
  </si>
  <si>
    <t>The crisis management plan includes an evacuation plan and addresses climate change impacts</t>
  </si>
  <si>
    <t xml:space="preserve">a) a plan in line with the criteria which may be included in the sustainability policy 
b) evidence that the plan has been communicated with staff
</t>
  </si>
  <si>
    <t xml:space="preserve">The enterprise’s promotional materials and marketing communications are accurate and transparent and complete, including sustainability claims and do not promise more than can be delivered </t>
  </si>
  <si>
    <t>All refrigerant appliances are in line with Co2 emission ozone depleting substances requirements</t>
  </si>
  <si>
    <t>The enterprise’s water management plan contains the following elements: Water risk is assessed, water consumption is measured by type, and steps are taken to minimize overall consumption. Water sourcing is sustainable, and does not adversely affect environmental flows. In areas of high water risk, context-based water stewardship goals are identified and pursued.</t>
  </si>
  <si>
    <t xml:space="preserve">a) Water risk has been assessed and documented.
b) Where water risk has been assessed as high, water stewardship goals have been determined.
c) Water used per tourist/night per source is monitored and managed.
d) Equipment and practices are used that minimize water consumption.
e) Water originates from a legal and sustainable source which has not previously affected, and is unlikely in future to affect environmental flows.
f) Consideration is given to cumulative impacts of tourism in the locality on water sources
g) Goals for reducing water consumption are in place
h) Staff and guests are given guidance on minimizing water use.
</t>
  </si>
  <si>
    <t>The enterprise conforms to national labour laws, including health and safety and meets or exceeds minimum wage (the established national living wage) for all salaried employees</t>
  </si>
  <si>
    <t xml:space="preserve">a) list of all employees
b) confirmation that all employees are paid over the minimum wage
c) payment is made into Personal Income Tax for all workers and other national social security/pension system for local workers
d) overtime is paid for hours worked beyond the established work week hours and working hours must not exceed the legal maximums or those
established by the local and International Labour Organization.
e) all employees have the right to annual paid vacation.                                                                                                                                                                                                                                  
</t>
  </si>
  <si>
    <t>Staff receive periodic guidance and training regarding their roles and responsibilities with respect to environmental, social, cultural, economic, quality, health  and safety and climate change issues and are offered opportunities for advancement.</t>
  </si>
  <si>
    <t xml:space="preserve">a) list of staff
b) evidence of training received e.g., materials, manual, videos, certificate
c) career opportunities are offered
</t>
  </si>
  <si>
    <t>No captive wildlife is acquired, bred or held except under approved conditions by those authorized and properly equipped to house and care for them conforming to local and international law and standards of animal welfare.</t>
  </si>
  <si>
    <t xml:space="preserve">The enterprise follows international and national good practice and locally agreed guidance for the management and promotion of visits to culturally or historically sensitive sites e.g local attractions, protected areas, and endangered species, and informs guests about appropriate behaviour code when visiting natural sites areas, villages, historic, and cultural heritage sites in order to minimize adverse impacts and maximize local benefits and visitor fulfilment. </t>
  </si>
  <si>
    <t xml:space="preserve">a) can be written e.g., brochure, in-room guide, poster, code of behaviour or verbally explained but must include all elements in the criteria as applicable
b) if primarily verbal, at least a code of behaviour must be publicly posted
c) assessor will need to be satisfied that all the elements above are covered
</t>
  </si>
  <si>
    <t>The enterprise informs guests about opportunities and encourages their involvement and their support in conservation and climate change adaptation projects and initiatives</t>
  </si>
  <si>
    <t xml:space="preserve">a) evidence that this is being done
b) may be donation box to support projects to address Climate change adaptation
</t>
  </si>
  <si>
    <t>The enterprise publicly communicates their monitoring results</t>
  </si>
  <si>
    <t>The enterprise is in compliance with all national legislation (e.g., health, fire, environment, safety, labour) has a current tourism license based on recommendations from fire, health and environmental permits</t>
  </si>
  <si>
    <t>The enterprise has a policy which favours the purchase and offer of locally appropriate as well as environmentally sustainable goods and services following fair trade principles whenever these are available and of sufficient quality e.g., building materials, capital goods, food, consumables and the  purchase and use of disposable and consumable goods is measured and the organization actively seeks ways to reduce their use and minimize waste</t>
  </si>
  <si>
    <t>a) monitoring records for at least two months for new applications
b) monitoring records during the audit period for enterprises being recertified</t>
  </si>
  <si>
    <t xml:space="preserve">a) Percentage of women and local minority employees on staff is reflective of local demographics (both in management and non-management categories)b) Internal promotion of women and local minorities occurs c) There is no child labour (as defined by local laws and the ILO).
</t>
  </si>
  <si>
    <t>Interactions with free roaming wildlife, taking into account cumulative impacts, are non-invasive and responsibly managed to avoid adverse effects on the animals concerned and on the viability and behaviour of populations in the wild. If turtle watching activities or other interactions with wildlife occur, these are conducted in line with the guidelines of the Department of Environment (n/a for establishments without wildlife activities)</t>
  </si>
  <si>
    <t xml:space="preserve">The enterprise has developed and implemented a water management plan that is suited to its scale. Water sourcing is sustainable, and does not adversely affect environmental flows. </t>
  </si>
  <si>
    <t>TOTAL SCORE IN PERCENTAGE</t>
  </si>
  <si>
    <t>Final Comments &amp; Recommendations</t>
  </si>
  <si>
    <t>Form version 2.6 -August 2023</t>
  </si>
  <si>
    <t xml:space="preserve">SUSTAINABLE SEYCHELLES CERTIFICATION </t>
  </si>
  <si>
    <t xml:space="preserve">a) a sustainability management system in line with the criteria
b) the policy addresses environmental, social, cultural, economic, quality, health and safety issues
c) the policy has a vision statement
d) the policy is publicly available
e) the policy is implemented                                                                                                                                                                                                                                                                                        f)a report of the SS activities and outcomes carried out during the audit period needs to be submitted by enterprises being recertified                                                                         Small organizations with few staff may have a simple system, provided it is implemented. Larger organizations must have documented systems, formal reporting, records and training.
</t>
  </si>
  <si>
    <t>The enterprise publicly displays a summary of the results of its SS assessment</t>
  </si>
  <si>
    <t>a) evidence of innovative approaches to community engagement e.g. Financial or in-kind donation to community organisation and initiatives; hosting education/school groups on site; donating time to community or charitable organisations (not covered in 23.4); donation of products, linen, furniture, food or similar to charitable organisations
b) one point each up to three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</si>
</sst>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Verdana"/>
    </font>
    <font>
      <sz val="8"/>
      <name val="Verdana"/>
      <family val="2"/>
    </font>
    <font>
      <u/>
      <sz val="10"/>
      <color indexed="12"/>
      <name val="Verdana"/>
      <family val="2"/>
    </font>
    <font>
      <u/>
      <sz val="10"/>
      <color indexed="20"/>
      <name val="Verdana"/>
      <family val="2"/>
    </font>
    <font>
      <u/>
      <sz val="10"/>
      <color theme="10"/>
      <name val="Verdana"/>
      <family val="2"/>
    </font>
    <font>
      <u/>
      <sz val="10"/>
      <color theme="11"/>
      <name val="Verdana"/>
      <family val="2"/>
    </font>
    <font>
      <b/>
      <sz val="14"/>
      <name val="Arial"/>
      <family val="2"/>
    </font>
    <font>
      <sz val="14"/>
      <name val="Arial"/>
      <family val="2"/>
    </font>
    <font>
      <b/>
      <sz val="14"/>
      <name val="Verdana"/>
      <family val="2"/>
    </font>
    <font>
      <b/>
      <sz val="14"/>
      <color indexed="9"/>
      <name val="Arial"/>
      <family val="2"/>
    </font>
    <font>
      <sz val="14"/>
      <name val="Verdana"/>
      <family val="2"/>
    </font>
    <font>
      <u/>
      <sz val="14"/>
      <name val="Verdana"/>
      <family val="2"/>
    </font>
    <font>
      <b/>
      <sz val="10"/>
      <name val="Verdana"/>
      <family val="2"/>
    </font>
    <font>
      <sz val="10"/>
      <name val="Verdana"/>
      <family val="2"/>
    </font>
    <font>
      <b/>
      <sz val="16"/>
      <color theme="6" tint="-0.249977111117893"/>
      <name val="Verdana"/>
      <family val="2"/>
    </font>
    <font>
      <b/>
      <sz val="12"/>
      <color indexed="9"/>
      <name val="Arial"/>
      <family val="2"/>
    </font>
    <font>
      <b/>
      <sz val="9"/>
      <color indexed="9"/>
      <name val="Arial"/>
      <family val="2"/>
    </font>
    <font>
      <b/>
      <sz val="9"/>
      <name val="Verdana"/>
      <family val="2"/>
    </font>
    <font>
      <sz val="9"/>
      <name val="Verdana"/>
      <family val="2"/>
    </font>
    <font>
      <sz val="9"/>
      <name val="Arial"/>
      <family val="2"/>
    </font>
    <font>
      <sz val="12"/>
      <name val="Verdana"/>
      <family val="2"/>
    </font>
    <font>
      <b/>
      <sz val="9"/>
      <name val="Arial"/>
      <family val="2"/>
    </font>
    <font>
      <sz val="11"/>
      <name val="Calibri"/>
      <family val="2"/>
    </font>
    <font>
      <b/>
      <sz val="11"/>
      <name val="Calibri"/>
      <family val="2"/>
    </font>
    <font>
      <sz val="12"/>
      <name val="Calibri"/>
      <family val="2"/>
    </font>
    <font>
      <u/>
      <sz val="11"/>
      <name val="Calibri"/>
      <family val="2"/>
    </font>
    <font>
      <b/>
      <sz val="12"/>
      <name val="Calibri"/>
      <family val="2"/>
    </font>
    <font>
      <sz val="12"/>
      <name val="Arial"/>
      <family val="2"/>
    </font>
    <font>
      <u/>
      <sz val="12"/>
      <name val="Verdana"/>
      <family val="2"/>
    </font>
    <font>
      <b/>
      <i/>
      <sz val="10"/>
      <name val="Verdana"/>
      <family val="2"/>
    </font>
    <font>
      <sz val="16"/>
      <name val="Calibri"/>
      <family val="2"/>
    </font>
    <font>
      <u/>
      <sz val="10"/>
      <color theme="10"/>
      <name val="Verdana"/>
      <family val="2"/>
    </font>
    <font>
      <b/>
      <sz val="12"/>
      <name val="Verdana"/>
      <family val="2"/>
    </font>
  </fonts>
  <fills count="14">
    <fill>
      <patternFill patternType="none"/>
    </fill>
    <fill>
      <patternFill patternType="gray125"/>
    </fill>
    <fill>
      <patternFill patternType="solid">
        <fgColor indexed="22"/>
        <bgColor indexed="64"/>
      </patternFill>
    </fill>
    <fill>
      <patternFill patternType="solid">
        <fgColor indexed="60"/>
        <bgColor indexed="64"/>
      </patternFill>
    </fill>
    <fill>
      <patternFill patternType="solid">
        <fgColor indexed="51"/>
        <bgColor indexed="64"/>
      </patternFill>
    </fill>
    <fill>
      <patternFill patternType="solid">
        <fgColor indexed="53"/>
        <bgColor indexed="64"/>
      </patternFill>
    </fill>
    <fill>
      <patternFill patternType="solid">
        <fgColor indexed="19"/>
        <bgColor indexed="64"/>
      </patternFill>
    </fill>
    <fill>
      <patternFill patternType="solid">
        <fgColor indexed="15"/>
        <bgColor indexed="64"/>
      </patternFill>
    </fill>
    <fill>
      <patternFill patternType="solid">
        <fgColor indexed="11"/>
        <bgColor indexed="64"/>
      </patternFill>
    </fill>
    <fill>
      <patternFill patternType="solid">
        <fgColor indexed="9"/>
        <bgColor indexed="64"/>
      </patternFill>
    </fill>
    <fill>
      <patternFill patternType="solid">
        <fgColor indexed="21"/>
        <bgColor indexed="64"/>
      </patternFill>
    </fill>
    <fill>
      <patternFill patternType="solid">
        <fgColor indexed="63"/>
        <bgColor indexed="64"/>
      </patternFill>
    </fill>
    <fill>
      <patternFill patternType="solid">
        <fgColor rgb="FF808000"/>
        <bgColor indexed="64"/>
      </patternFill>
    </fill>
    <fill>
      <patternFill patternType="solid">
        <fgColor rgb="FFFFFFFF"/>
        <bgColor rgb="FF000000"/>
      </patternFill>
    </fill>
  </fills>
  <borders count="48">
    <border>
      <left/>
      <right/>
      <top/>
      <bottom/>
      <diagonal/>
    </border>
    <border>
      <left style="thin">
        <color indexed="22"/>
      </left>
      <right style="thin">
        <color indexed="22"/>
      </right>
      <top style="thin">
        <color indexed="22"/>
      </top>
      <bottom style="thin">
        <color indexed="22"/>
      </bottom>
      <diagonal/>
    </border>
    <border>
      <left/>
      <right/>
      <top style="thin">
        <color auto="1"/>
      </top>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64"/>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style="thin">
        <color indexed="64"/>
      </top>
      <bottom style="thin">
        <color indexed="64"/>
      </bottom>
      <diagonal/>
    </border>
    <border>
      <left/>
      <right style="thin">
        <color auto="1"/>
      </right>
      <top/>
      <bottom/>
      <diagonal/>
    </border>
  </borders>
  <cellStyleXfs count="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13" fillId="0" borderId="0"/>
    <xf numFmtId="0" fontId="13" fillId="0" borderId="0"/>
  </cellStyleXfs>
  <cellXfs count="263">
    <xf numFmtId="0" fontId="0" fillId="0" borderId="0" xfId="0"/>
    <xf numFmtId="0" fontId="6" fillId="0" borderId="0" xfId="0" applyFont="1" applyAlignment="1">
      <alignment horizontal="center" vertical="top"/>
    </xf>
    <xf numFmtId="0" fontId="7" fillId="0" borderId="0" xfId="0" applyFont="1" applyAlignment="1">
      <alignment horizontal="center" vertical="top" wrapText="1"/>
    </xf>
    <xf numFmtId="1" fontId="6" fillId="0" borderId="0" xfId="0" applyNumberFormat="1" applyFont="1" applyAlignment="1">
      <alignment horizontal="center" vertical="top"/>
    </xf>
    <xf numFmtId="0" fontId="7" fillId="0" borderId="0" xfId="0" applyFont="1" applyAlignment="1">
      <alignment horizontal="center" vertical="top"/>
    </xf>
    <xf numFmtId="0" fontId="9" fillId="3" borderId="4" xfId="0" applyFont="1" applyFill="1" applyBorder="1" applyAlignment="1">
      <alignment horizontal="center" vertical="center" wrapText="1"/>
    </xf>
    <xf numFmtId="1" fontId="9" fillId="3" borderId="4" xfId="0" applyNumberFormat="1"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8"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4" xfId="0" applyFont="1" applyFill="1" applyBorder="1" applyAlignment="1">
      <alignment vertical="center" wrapText="1"/>
    </xf>
    <xf numFmtId="0" fontId="10" fillId="9" borderId="4" xfId="0" applyFont="1" applyFill="1" applyBorder="1" applyAlignment="1">
      <alignment horizontal="center" wrapText="1"/>
    </xf>
    <xf numFmtId="0" fontId="10" fillId="9" borderId="4"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9" borderId="4" xfId="0" applyFont="1" applyFill="1" applyBorder="1" applyAlignment="1">
      <alignment horizontal="center" vertical="top" wrapText="1"/>
    </xf>
    <xf numFmtId="0" fontId="7" fillId="0" borderId="2" xfId="0" applyFont="1" applyBorder="1" applyAlignment="1">
      <alignment horizontal="center" vertical="top"/>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wrapText="1"/>
    </xf>
    <xf numFmtId="0" fontId="10"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top"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4" xfId="0" applyFont="1" applyFill="1" applyBorder="1" applyAlignment="1">
      <alignment horizontal="center" vertical="center" wrapText="1"/>
    </xf>
    <xf numFmtId="1" fontId="9" fillId="7" borderId="4"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1" fontId="9" fillId="8" borderId="4"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4" xfId="0" applyFont="1" applyFill="1" applyBorder="1" applyAlignment="1">
      <alignment horizontal="center" vertical="center" wrapText="1"/>
    </xf>
    <xf numFmtId="1" fontId="9" fillId="10" borderId="4"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1" fontId="9" fillId="4" borderId="4" xfId="0" applyNumberFormat="1"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4" xfId="0" applyFont="1" applyFill="1" applyBorder="1" applyAlignment="1">
      <alignment horizontal="center" vertical="center" wrapText="1"/>
    </xf>
    <xf numFmtId="1" fontId="9" fillId="11" borderId="4" xfId="0" applyNumberFormat="1" applyFont="1" applyFill="1" applyBorder="1" applyAlignment="1">
      <alignment horizontal="center" vertical="center" wrapText="1"/>
    </xf>
    <xf numFmtId="0" fontId="10" fillId="0" borderId="0" xfId="0" applyFont="1" applyAlignment="1">
      <alignment horizontal="center" vertical="top" wrapText="1"/>
    </xf>
    <xf numFmtId="1" fontId="7" fillId="0" borderId="0" xfId="0" applyNumberFormat="1" applyFont="1" applyAlignment="1">
      <alignment horizontal="center" vertical="top"/>
    </xf>
    <xf numFmtId="0" fontId="12" fillId="0" borderId="0" xfId="0" applyFont="1"/>
    <xf numFmtId="0" fontId="14" fillId="0" borderId="0" xfId="0" applyFont="1"/>
    <xf numFmtId="0" fontId="10" fillId="0" borderId="0" xfId="0" applyFont="1" applyAlignment="1">
      <alignment horizontal="left" vertical="center" wrapText="1"/>
    </xf>
    <xf numFmtId="0" fontId="10" fillId="0" borderId="10" xfId="0" applyFont="1" applyBorder="1" applyAlignment="1">
      <alignment horizontal="center" vertical="center" wrapText="1"/>
    </xf>
    <xf numFmtId="0" fontId="10" fillId="0" borderId="10" xfId="0" applyFont="1" applyBorder="1" applyAlignment="1">
      <alignment vertical="center" wrapText="1"/>
    </xf>
    <xf numFmtId="0" fontId="8" fillId="0" borderId="10" xfId="0" applyFont="1" applyBorder="1" applyAlignment="1">
      <alignment horizontal="center" vertical="center" wrapText="1"/>
    </xf>
    <xf numFmtId="0" fontId="10" fillId="0" borderId="10" xfId="0" applyFont="1" applyBorder="1" applyAlignment="1">
      <alignment horizontal="center" wrapText="1"/>
    </xf>
    <xf numFmtId="0" fontId="10" fillId="0" borderId="10" xfId="0" applyFont="1" applyBorder="1" applyAlignment="1">
      <alignment horizontal="left" vertical="center" wrapText="1"/>
    </xf>
    <xf numFmtId="0" fontId="10"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0" fillId="0" borderId="11" xfId="0" applyFont="1" applyBorder="1" applyAlignment="1">
      <alignment horizontal="center" wrapText="1"/>
    </xf>
    <xf numFmtId="0" fontId="7" fillId="0" borderId="12" xfId="0" applyFont="1" applyBorder="1" applyAlignment="1">
      <alignment horizontal="center" vertical="top"/>
    </xf>
    <xf numFmtId="0" fontId="6"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8" fillId="0" borderId="0" xfId="0" applyFont="1" applyAlignment="1">
      <alignment horizontal="center" vertical="center" wrapText="1"/>
    </xf>
    <xf numFmtId="0" fontId="7" fillId="9" borderId="11" xfId="0" applyFont="1" applyFill="1" applyBorder="1" applyAlignment="1">
      <alignment horizontal="center" vertical="center" wrapText="1"/>
    </xf>
    <xf numFmtId="0" fontId="10" fillId="9" borderId="11" xfId="0" applyFont="1" applyFill="1" applyBorder="1" applyAlignment="1">
      <alignment vertical="center" wrapText="1"/>
    </xf>
    <xf numFmtId="0" fontId="8" fillId="9" borderId="11" xfId="0" applyFont="1" applyFill="1" applyBorder="1" applyAlignment="1">
      <alignment horizontal="center" vertical="center" wrapText="1"/>
    </xf>
    <xf numFmtId="0" fontId="7" fillId="9" borderId="11" xfId="0" applyFont="1" applyFill="1" applyBorder="1" applyAlignment="1">
      <alignment horizontal="center" vertical="top" wrapText="1"/>
    </xf>
    <xf numFmtId="0" fontId="10" fillId="9" borderId="11" xfId="0" applyFont="1" applyFill="1" applyBorder="1" applyAlignment="1">
      <alignment horizontal="left" vertical="center" wrapText="1"/>
    </xf>
    <xf numFmtId="0" fontId="7" fillId="0" borderId="0" xfId="0" applyFont="1" applyBorder="1" applyAlignment="1">
      <alignment horizontal="center" vertical="top"/>
    </xf>
    <xf numFmtId="2" fontId="10" fillId="9" borderId="11" xfId="0" applyNumberFormat="1"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11" xfId="0" applyFont="1" applyBorder="1" applyAlignment="1">
      <alignment vertical="center" wrapText="1"/>
    </xf>
    <xf numFmtId="0" fontId="10" fillId="0" borderId="12" xfId="0" applyFont="1" applyBorder="1" applyAlignment="1">
      <alignment horizontal="left" vertical="center" wrapText="1"/>
    </xf>
    <xf numFmtId="0" fontId="10" fillId="0" borderId="4" xfId="0" applyFont="1" applyBorder="1" applyAlignment="1">
      <alignment horizontal="left" vertical="top" wrapText="1"/>
    </xf>
    <xf numFmtId="0" fontId="15" fillId="3" borderId="4" xfId="0" applyFont="1" applyFill="1" applyBorder="1" applyAlignment="1">
      <alignment horizontal="center" vertical="center" wrapText="1"/>
    </xf>
    <xf numFmtId="1" fontId="16" fillId="3" borderId="4" xfId="0" applyNumberFormat="1"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8" fillId="0" borderId="0" xfId="0" applyFont="1"/>
    <xf numFmtId="0" fontId="16" fillId="3" borderId="4" xfId="0" applyFont="1" applyFill="1" applyBorder="1" applyAlignment="1">
      <alignment horizontal="center" vertical="center" wrapText="1"/>
    </xf>
    <xf numFmtId="0" fontId="18" fillId="9" borderId="4" xfId="0" applyFont="1" applyFill="1" applyBorder="1" applyAlignment="1">
      <alignment horizontal="center" wrapText="1"/>
    </xf>
    <xf numFmtId="0" fontId="18" fillId="0" borderId="4" xfId="0" applyFont="1" applyBorder="1" applyAlignment="1">
      <alignment horizontal="center" wrapText="1"/>
    </xf>
    <xf numFmtId="0" fontId="19" fillId="0" borderId="4" xfId="0" applyFont="1" applyBorder="1" applyAlignment="1">
      <alignment horizontal="center" vertical="top" wrapText="1"/>
    </xf>
    <xf numFmtId="0" fontId="20" fillId="9" borderId="4" xfId="0" applyFont="1" applyFill="1" applyBorder="1" applyAlignment="1">
      <alignment horizontal="left" vertical="center" wrapText="1"/>
    </xf>
    <xf numFmtId="0" fontId="20" fillId="9" borderId="4" xfId="0" applyFont="1" applyFill="1" applyBorder="1" applyAlignment="1">
      <alignment horizontal="left" vertical="top" wrapText="1"/>
    </xf>
    <xf numFmtId="0" fontId="18" fillId="9" borderId="4" xfId="0" applyFont="1" applyFill="1" applyBorder="1" applyAlignment="1">
      <alignment horizontal="center" vertical="center" wrapText="1"/>
    </xf>
    <xf numFmtId="0" fontId="18" fillId="0" borderId="4" xfId="0" applyFont="1" applyBorder="1" applyAlignment="1">
      <alignment horizontal="center" vertical="center" wrapText="1"/>
    </xf>
    <xf numFmtId="2" fontId="17" fillId="9" borderId="11" xfId="0" applyNumberFormat="1" applyFont="1" applyFill="1" applyBorder="1" applyAlignment="1">
      <alignment horizontal="center" vertical="center" wrapText="1"/>
    </xf>
    <xf numFmtId="0" fontId="17" fillId="0" borderId="0" xfId="0" applyFont="1"/>
    <xf numFmtId="0" fontId="19" fillId="9" borderId="4"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21"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0" xfId="0" applyFont="1" applyAlignment="1">
      <alignment horizontal="center" vertical="center"/>
    </xf>
    <xf numFmtId="0" fontId="0" fillId="0" borderId="0" xfId="0" applyBorder="1"/>
    <xf numFmtId="0" fontId="23" fillId="0" borderId="0" xfId="0" applyFont="1" applyBorder="1" applyAlignment="1">
      <alignment vertical="center"/>
    </xf>
    <xf numFmtId="0" fontId="0" fillId="0" borderId="14"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2" xfId="0" applyBorder="1"/>
    <xf numFmtId="0" fontId="24" fillId="0" borderId="19" xfId="0" applyFont="1" applyBorder="1" applyAlignment="1">
      <alignment vertical="center"/>
    </xf>
    <xf numFmtId="0" fontId="23" fillId="0" borderId="19" xfId="0" applyFont="1" applyBorder="1" applyAlignment="1">
      <alignment vertical="center"/>
    </xf>
    <xf numFmtId="0" fontId="22" fillId="0" borderId="19" xfId="0" applyFont="1" applyBorder="1" applyAlignment="1">
      <alignment vertical="center"/>
    </xf>
    <xf numFmtId="0" fontId="0" fillId="0" borderId="23" xfId="0" applyBorder="1"/>
    <xf numFmtId="0" fontId="0" fillId="0" borderId="24" xfId="0" applyBorder="1"/>
    <xf numFmtId="0" fontId="0" fillId="0" borderId="25" xfId="0" applyBorder="1"/>
    <xf numFmtId="0" fontId="0" fillId="0" borderId="19" xfId="0" applyBorder="1" applyAlignment="1">
      <alignment wrapText="1"/>
    </xf>
    <xf numFmtId="0" fontId="15" fillId="6"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2" fontId="17" fillId="0" borderId="4" xfId="0" applyNumberFormat="1" applyFont="1" applyBorder="1" applyAlignment="1">
      <alignment horizontal="center" vertical="center" wrapText="1"/>
    </xf>
    <xf numFmtId="0" fontId="15" fillId="12" borderId="4" xfId="0" applyFont="1" applyFill="1" applyBorder="1" applyAlignment="1">
      <alignment horizontal="center" vertical="center" wrapText="1"/>
    </xf>
    <xf numFmtId="1" fontId="16" fillId="12" borderId="4" xfId="0" applyNumberFormat="1" applyFont="1" applyFill="1" applyBorder="1" applyAlignment="1">
      <alignment horizontal="center" vertical="center" wrapText="1"/>
    </xf>
    <xf numFmtId="0" fontId="18" fillId="9" borderId="4" xfId="0" applyFont="1" applyFill="1" applyBorder="1" applyAlignment="1">
      <alignment horizontal="left" vertical="top" wrapText="1"/>
    </xf>
    <xf numFmtId="1" fontId="16" fillId="6" borderId="4" xfId="0" applyNumberFormat="1" applyFont="1" applyFill="1" applyBorder="1" applyAlignment="1">
      <alignment horizontal="center" vertical="center" wrapText="1"/>
    </xf>
    <xf numFmtId="0" fontId="20" fillId="0" borderId="4" xfId="0" applyFont="1" applyBorder="1" applyAlignment="1">
      <alignment vertical="center" wrapText="1"/>
    </xf>
    <xf numFmtId="0" fontId="20" fillId="0" borderId="0" xfId="0" applyFont="1" applyAlignment="1">
      <alignment vertical="top"/>
    </xf>
    <xf numFmtId="0" fontId="20" fillId="0" borderId="4" xfId="0" applyFont="1" applyBorder="1" applyAlignment="1">
      <alignment horizontal="left" vertical="center" wrapText="1"/>
    </xf>
    <xf numFmtId="0" fontId="20" fillId="0" borderId="0" xfId="0" applyFont="1" applyAlignment="1">
      <alignment vertical="center"/>
    </xf>
    <xf numFmtId="0" fontId="20" fillId="0" borderId="4" xfId="0" applyFont="1" applyBorder="1" applyAlignment="1">
      <alignment horizontal="center" wrapText="1"/>
    </xf>
    <xf numFmtId="0" fontId="27" fillId="0" borderId="4" xfId="0" applyFont="1" applyBorder="1" applyAlignment="1">
      <alignment horizontal="center" vertical="top" wrapText="1"/>
    </xf>
    <xf numFmtId="0" fontId="20" fillId="0" borderId="0" xfId="0" applyFont="1"/>
    <xf numFmtId="0" fontId="16" fillId="7" borderId="4"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8" fillId="0" borderId="11" xfId="0" applyFont="1" applyBorder="1" applyAlignment="1">
      <alignment horizontal="center" vertical="center" wrapText="1"/>
    </xf>
    <xf numFmtId="0" fontId="16" fillId="5" borderId="4" xfId="0" applyFont="1" applyFill="1" applyBorder="1" applyAlignment="1">
      <alignment horizontal="center" vertical="center" wrapText="1"/>
    </xf>
    <xf numFmtId="0" fontId="18" fillId="0" borderId="10" xfId="0" applyFont="1" applyBorder="1" applyAlignment="1">
      <alignment horizontal="center" vertical="center" wrapText="1"/>
    </xf>
    <xf numFmtId="0" fontId="16" fillId="10" borderId="4" xfId="0" applyFont="1" applyFill="1" applyBorder="1" applyAlignment="1">
      <alignment horizontal="center" vertical="center" wrapText="1"/>
    </xf>
    <xf numFmtId="0" fontId="21" fillId="0" borderId="11" xfId="0" applyFont="1" applyBorder="1" applyAlignment="1">
      <alignment horizontal="center" vertical="center" wrapText="1"/>
    </xf>
    <xf numFmtId="0" fontId="16" fillId="4" borderId="4"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20" fillId="0" borderId="11" xfId="0" applyFont="1" applyBorder="1" applyAlignment="1">
      <alignment vertical="center" wrapText="1"/>
    </xf>
    <xf numFmtId="0" fontId="15" fillId="5" borderId="4" xfId="0" applyFont="1" applyFill="1" applyBorder="1" applyAlignment="1">
      <alignment horizontal="center" vertical="center" wrapText="1"/>
    </xf>
    <xf numFmtId="0" fontId="20" fillId="0" borderId="10" xfId="0" applyFont="1" applyBorder="1" applyAlignment="1">
      <alignment vertical="center" wrapText="1"/>
    </xf>
    <xf numFmtId="0" fontId="20" fillId="0" borderId="12" xfId="0" applyFont="1" applyBorder="1" applyAlignment="1">
      <alignment horizontal="left" vertical="center" wrapText="1"/>
    </xf>
    <xf numFmtId="0" fontId="15" fillId="10" borderId="4" xfId="0" applyFont="1" applyFill="1" applyBorder="1" applyAlignment="1">
      <alignment horizontal="center" vertical="center" wrapText="1"/>
    </xf>
    <xf numFmtId="0" fontId="20" fillId="0" borderId="4" xfId="0" applyFont="1" applyBorder="1" applyAlignment="1">
      <alignment horizontal="left" vertical="top" wrapText="1"/>
    </xf>
    <xf numFmtId="0" fontId="20" fillId="0" borderId="0" xfId="0" applyFont="1" applyAlignment="1">
      <alignment horizontal="left" vertical="center" wrapText="1"/>
    </xf>
    <xf numFmtId="0" fontId="15" fillId="4" borderId="4" xfId="0" applyFont="1" applyFill="1" applyBorder="1" applyAlignment="1">
      <alignment horizontal="center" vertical="center" wrapText="1"/>
    </xf>
    <xf numFmtId="0" fontId="15" fillId="11" borderId="4" xfId="0" applyFont="1" applyFill="1" applyBorder="1" applyAlignment="1">
      <alignment horizontal="center" vertical="center" wrapText="1"/>
    </xf>
    <xf numFmtId="1" fontId="16" fillId="7" borderId="4" xfId="0" applyNumberFormat="1" applyFont="1" applyFill="1" applyBorder="1" applyAlignment="1">
      <alignment horizontal="center" vertical="center" wrapText="1"/>
    </xf>
    <xf numFmtId="1" fontId="16" fillId="8" borderId="4" xfId="0" applyNumberFormat="1" applyFont="1" applyFill="1" applyBorder="1" applyAlignment="1">
      <alignment horizontal="center" vertical="center" wrapText="1"/>
    </xf>
    <xf numFmtId="0" fontId="17" fillId="0" borderId="11" xfId="0" applyFont="1" applyBorder="1" applyAlignment="1">
      <alignment horizontal="center" vertical="center" wrapText="1"/>
    </xf>
    <xf numFmtId="1" fontId="16" fillId="5" borderId="4" xfId="0" applyNumberFormat="1" applyFont="1" applyFill="1" applyBorder="1" applyAlignment="1">
      <alignment horizontal="center" vertical="center" wrapText="1"/>
    </xf>
    <xf numFmtId="0" fontId="17" fillId="0" borderId="10" xfId="0" applyFont="1" applyBorder="1" applyAlignment="1">
      <alignment horizontal="center" vertical="center" wrapText="1"/>
    </xf>
    <xf numFmtId="1" fontId="16" fillId="10" borderId="4" xfId="0" applyNumberFormat="1" applyFont="1" applyFill="1" applyBorder="1" applyAlignment="1">
      <alignment horizontal="center" vertical="center" wrapText="1"/>
    </xf>
    <xf numFmtId="1" fontId="16" fillId="4" borderId="4" xfId="0" applyNumberFormat="1" applyFont="1" applyFill="1" applyBorder="1" applyAlignment="1">
      <alignment horizontal="center" vertical="center" wrapText="1"/>
    </xf>
    <xf numFmtId="1" fontId="16" fillId="11" borderId="4" xfId="0" applyNumberFormat="1" applyFont="1" applyFill="1" applyBorder="1" applyAlignment="1">
      <alignment horizontal="center" vertical="center" wrapText="1"/>
    </xf>
    <xf numFmtId="0" fontId="18" fillId="0" borderId="11" xfId="0" applyFont="1" applyBorder="1" applyAlignment="1">
      <alignment horizontal="center" wrapText="1"/>
    </xf>
    <xf numFmtId="0" fontId="18" fillId="0" borderId="10" xfId="0" applyFont="1" applyBorder="1" applyAlignment="1">
      <alignment horizontal="center" wrapText="1"/>
    </xf>
    <xf numFmtId="0" fontId="20" fillId="0" borderId="11"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center" wrapText="1"/>
    </xf>
    <xf numFmtId="0" fontId="20" fillId="0" borderId="13" xfId="0" applyFont="1" applyBorder="1" applyAlignment="1">
      <alignment vertical="top"/>
    </xf>
    <xf numFmtId="0" fontId="17" fillId="0" borderId="13" xfId="0" applyFont="1" applyBorder="1" applyAlignment="1">
      <alignment horizontal="center" vertical="center"/>
    </xf>
    <xf numFmtId="0" fontId="18" fillId="0" borderId="13" xfId="0" applyFont="1" applyBorder="1"/>
    <xf numFmtId="0" fontId="12" fillId="0" borderId="0" xfId="0" applyFont="1" applyBorder="1"/>
    <xf numFmtId="0" fontId="12" fillId="0" borderId="20" xfId="0" applyFont="1" applyBorder="1"/>
    <xf numFmtId="0" fontId="12" fillId="0" borderId="20" xfId="0" applyFont="1" applyBorder="1" applyAlignment="1">
      <alignment horizontal="right"/>
    </xf>
    <xf numFmtId="0" fontId="12" fillId="0" borderId="25" xfId="0" applyFont="1" applyBorder="1"/>
    <xf numFmtId="0" fontId="13" fillId="0" borderId="19" xfId="0" applyFont="1" applyBorder="1"/>
    <xf numFmtId="0" fontId="12" fillId="0" borderId="26" xfId="0" applyFont="1" applyBorder="1" applyAlignment="1">
      <alignment vertical="center"/>
    </xf>
    <xf numFmtId="0" fontId="0" fillId="0" borderId="26" xfId="0" applyBorder="1"/>
    <xf numFmtId="0" fontId="12" fillId="0" borderId="27" xfId="0" applyFont="1" applyBorder="1"/>
    <xf numFmtId="0" fontId="13" fillId="0" borderId="16" xfId="0" applyFont="1" applyBorder="1"/>
    <xf numFmtId="0" fontId="12" fillId="0" borderId="25" xfId="0" applyFont="1" applyBorder="1" applyAlignment="1">
      <alignment horizontal="right"/>
    </xf>
    <xf numFmtId="0" fontId="12" fillId="0" borderId="15" xfId="0" applyFont="1" applyBorder="1" applyAlignment="1">
      <alignment vertical="center" wrapText="1"/>
    </xf>
    <xf numFmtId="0" fontId="0" fillId="0" borderId="28" xfId="0" applyBorder="1"/>
    <xf numFmtId="0" fontId="12" fillId="0" borderId="28" xfId="0" applyFont="1" applyBorder="1"/>
    <xf numFmtId="0" fontId="12" fillId="0" borderId="28" xfId="0" applyFont="1" applyBorder="1" applyAlignment="1">
      <alignment horizontal="right"/>
    </xf>
    <xf numFmtId="0" fontId="0" fillId="0" borderId="29" xfId="0" applyBorder="1"/>
    <xf numFmtId="0" fontId="12" fillId="0" borderId="30" xfId="0" applyFont="1" applyBorder="1" applyAlignment="1">
      <alignment horizontal="right"/>
    </xf>
    <xf numFmtId="0" fontId="0" fillId="0" borderId="30" xfId="0" applyBorder="1"/>
    <xf numFmtId="0" fontId="12" fillId="0" borderId="15" xfId="0" applyFont="1" applyBorder="1"/>
    <xf numFmtId="0" fontId="12" fillId="0" borderId="15" xfId="0" applyFont="1" applyBorder="1" applyAlignment="1">
      <alignment vertical="center"/>
    </xf>
    <xf numFmtId="0" fontId="13" fillId="0" borderId="28" xfId="0" applyFont="1" applyBorder="1"/>
    <xf numFmtId="0" fontId="13" fillId="0" borderId="29" xfId="0" applyFont="1" applyBorder="1"/>
    <xf numFmtId="0" fontId="13" fillId="0" borderId="30" xfId="0" applyFont="1" applyBorder="1"/>
    <xf numFmtId="0" fontId="12" fillId="0" borderId="15" xfId="0" applyFont="1" applyBorder="1" applyAlignment="1">
      <alignment horizontal="right"/>
    </xf>
    <xf numFmtId="0" fontId="26" fillId="0" borderId="0" xfId="0" applyFont="1" applyBorder="1" applyAlignment="1">
      <alignment horizontal="center" vertical="center"/>
    </xf>
    <xf numFmtId="0" fontId="23" fillId="0" borderId="21" xfId="0" applyFont="1" applyBorder="1" applyAlignment="1">
      <alignment vertical="center"/>
    </xf>
    <xf numFmtId="0" fontId="13" fillId="0" borderId="13" xfId="0" applyFont="1" applyBorder="1"/>
    <xf numFmtId="0" fontId="0" fillId="0" borderId="13" xfId="0" applyBorder="1"/>
    <xf numFmtId="0" fontId="12" fillId="0" borderId="31" xfId="0" applyFont="1" applyBorder="1"/>
    <xf numFmtId="0" fontId="12" fillId="0" borderId="32" xfId="0" applyFont="1" applyBorder="1"/>
    <xf numFmtId="0" fontId="12" fillId="0" borderId="33" xfId="0" applyFont="1" applyBorder="1"/>
    <xf numFmtId="0" fontId="12" fillId="0" borderId="34" xfId="0" applyFont="1" applyBorder="1"/>
    <xf numFmtId="0" fontId="12" fillId="0" borderId="35" xfId="0" applyFont="1" applyBorder="1"/>
    <xf numFmtId="0" fontId="12" fillId="0" borderId="36" xfId="0" applyFont="1" applyBorder="1"/>
    <xf numFmtId="0" fontId="12" fillId="0" borderId="37" xfId="0" applyFont="1" applyBorder="1"/>
    <xf numFmtId="0" fontId="12" fillId="0" borderId="38" xfId="0" applyFont="1" applyBorder="1"/>
    <xf numFmtId="0" fontId="12" fillId="0" borderId="39" xfId="0" applyFont="1" applyBorder="1"/>
    <xf numFmtId="0" fontId="12" fillId="0" borderId="40" xfId="0" applyFont="1" applyBorder="1"/>
    <xf numFmtId="0" fontId="12" fillId="0" borderId="41" xfId="0" applyFont="1" applyBorder="1"/>
    <xf numFmtId="0" fontId="0" fillId="0" borderId="32" xfId="0" applyBorder="1"/>
    <xf numFmtId="0" fontId="0" fillId="0" borderId="37" xfId="0" applyBorder="1"/>
    <xf numFmtId="0" fontId="0" fillId="0" borderId="40" xfId="0" applyBorder="1"/>
    <xf numFmtId="0" fontId="13" fillId="0" borderId="37" xfId="0" applyFont="1" applyBorder="1"/>
    <xf numFmtId="0" fontId="12" fillId="0" borderId="17" xfId="0" applyFont="1" applyBorder="1"/>
    <xf numFmtId="0" fontId="13" fillId="0" borderId="9" xfId="0" applyFont="1" applyBorder="1"/>
    <xf numFmtId="0" fontId="13" fillId="0" borderId="34" xfId="0" applyFont="1" applyBorder="1"/>
    <xf numFmtId="0" fontId="13" fillId="0" borderId="36" xfId="0" applyFont="1" applyBorder="1"/>
    <xf numFmtId="0" fontId="13" fillId="0" borderId="42" xfId="0" applyFont="1" applyBorder="1"/>
    <xf numFmtId="0" fontId="0" fillId="0" borderId="9" xfId="0" applyBorder="1"/>
    <xf numFmtId="0" fontId="12" fillId="0" borderId="43" xfId="0" applyFont="1" applyBorder="1"/>
    <xf numFmtId="0" fontId="17" fillId="0" borderId="40" xfId="0" applyFont="1" applyBorder="1" applyAlignment="1">
      <alignment wrapText="1"/>
    </xf>
    <xf numFmtId="0" fontId="18" fillId="9"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20" fillId="9" borderId="13" xfId="0" applyFont="1" applyFill="1" applyBorder="1" applyAlignment="1">
      <alignment horizontal="left" vertical="top" wrapText="1"/>
    </xf>
    <xf numFmtId="0" fontId="18" fillId="9" borderId="13" xfId="0" applyFont="1" applyFill="1" applyBorder="1" applyAlignment="1">
      <alignment horizontal="left" vertical="top" wrapText="1"/>
    </xf>
    <xf numFmtId="0" fontId="21"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3" xfId="0" applyFont="1" applyBorder="1" applyAlignment="1">
      <alignment vertical="center" wrapText="1"/>
    </xf>
    <xf numFmtId="0" fontId="17" fillId="0" borderId="13" xfId="0" applyFont="1" applyBorder="1" applyAlignment="1">
      <alignment horizontal="center" vertical="center" wrapText="1"/>
    </xf>
    <xf numFmtId="0" fontId="18" fillId="0" borderId="13" xfId="0" applyFont="1" applyBorder="1" applyAlignment="1">
      <alignment horizontal="center" wrapText="1"/>
    </xf>
    <xf numFmtId="0" fontId="20" fillId="0" borderId="13" xfId="0" applyFont="1" applyBorder="1" applyAlignment="1">
      <alignment horizontal="left" vertical="center" wrapText="1"/>
    </xf>
    <xf numFmtId="0" fontId="20" fillId="0" borderId="13" xfId="0" applyFont="1" applyBorder="1" applyAlignment="1">
      <alignment horizontal="center" wrapText="1"/>
    </xf>
    <xf numFmtId="0" fontId="29" fillId="0" borderId="0" xfId="0" applyFont="1"/>
    <xf numFmtId="0" fontId="30" fillId="9" borderId="4" xfId="0" applyFont="1" applyFill="1" applyBorder="1" applyAlignment="1">
      <alignment horizontal="center" wrapText="1"/>
    </xf>
    <xf numFmtId="0" fontId="30" fillId="0" borderId="4" xfId="0" applyFont="1" applyBorder="1" applyAlignment="1">
      <alignment horizontal="center" wrapText="1"/>
    </xf>
    <xf numFmtId="0" fontId="31" fillId="0" borderId="0" xfId="5" applyBorder="1"/>
    <xf numFmtId="0" fontId="0" fillId="0" borderId="0" xfId="0" applyFill="1" applyBorder="1"/>
    <xf numFmtId="0" fontId="20" fillId="9" borderId="1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3" xfId="6" applyFont="1" applyBorder="1" applyAlignment="1">
      <alignment horizontal="center" vertical="center" wrapText="1"/>
    </xf>
    <xf numFmtId="0" fontId="20" fillId="0" borderId="13" xfId="7" applyNumberFormat="1" applyFont="1" applyBorder="1" applyAlignment="1">
      <alignment horizontal="center" vertical="center" wrapText="1"/>
    </xf>
    <xf numFmtId="0" fontId="20" fillId="0" borderId="8" xfId="0" applyFont="1" applyFill="1" applyBorder="1" applyAlignment="1">
      <alignment horizontal="center" wrapText="1"/>
    </xf>
    <xf numFmtId="14" fontId="23" fillId="0" borderId="0" xfId="0" applyNumberFormat="1" applyFont="1" applyBorder="1" applyAlignment="1">
      <alignment vertical="center"/>
    </xf>
    <xf numFmtId="0" fontId="20" fillId="13" borderId="44" xfId="0" applyFont="1" applyFill="1" applyBorder="1" applyAlignment="1">
      <alignment horizontal="center" vertical="center" wrapText="1"/>
    </xf>
    <xf numFmtId="0" fontId="20" fillId="0" borderId="44" xfId="0" applyFont="1" applyBorder="1" applyAlignment="1">
      <alignment horizontal="center" wrapText="1"/>
    </xf>
    <xf numFmtId="0" fontId="20" fillId="0" borderId="44" xfId="0" applyFont="1" applyBorder="1" applyAlignment="1">
      <alignment vertical="top"/>
    </xf>
    <xf numFmtId="0" fontId="17" fillId="0" borderId="44" xfId="0" applyFont="1" applyBorder="1" applyAlignment="1">
      <alignment horizontal="center" vertical="center"/>
    </xf>
    <xf numFmtId="0" fontId="17" fillId="0" borderId="44" xfId="0" applyFont="1" applyBorder="1" applyAlignment="1">
      <alignment horizontal="center" vertical="center" wrapText="1"/>
    </xf>
    <xf numFmtId="0" fontId="17" fillId="0" borderId="44" xfId="0" applyFont="1" applyBorder="1" applyAlignment="1">
      <alignment wrapText="1"/>
    </xf>
    <xf numFmtId="0" fontId="32" fillId="0" borderId="44" xfId="0" applyFont="1" applyBorder="1" applyAlignment="1">
      <alignment vertical="top"/>
    </xf>
    <xf numFmtId="0" fontId="20" fillId="0" borderId="0" xfId="0" applyFont="1" applyBorder="1" applyAlignment="1">
      <alignment vertical="center"/>
    </xf>
    <xf numFmtId="0" fontId="20" fillId="0" borderId="45" xfId="0" applyFont="1" applyBorder="1" applyAlignment="1">
      <alignment vertical="center"/>
    </xf>
    <xf numFmtId="0" fontId="20" fillId="0" borderId="46" xfId="0" applyFont="1" applyBorder="1" applyAlignment="1">
      <alignment vertical="top"/>
    </xf>
    <xf numFmtId="0" fontId="20" fillId="0" borderId="0" xfId="0" applyFont="1" applyBorder="1" applyAlignment="1">
      <alignment vertical="top"/>
    </xf>
    <xf numFmtId="0" fontId="17" fillId="0" borderId="47" xfId="0" applyFont="1" applyBorder="1"/>
    <xf numFmtId="0" fontId="17" fillId="0" borderId="0" xfId="0" applyFont="1" applyBorder="1" applyAlignment="1">
      <alignment vertical="center"/>
    </xf>
    <xf numFmtId="0" fontId="17" fillId="0" borderId="44" xfId="0" applyFont="1" applyBorder="1"/>
    <xf numFmtId="0" fontId="20" fillId="0" borderId="44" xfId="0" applyFont="1" applyBorder="1"/>
    <xf numFmtId="0" fontId="0" fillId="0" borderId="44" xfId="0" applyBorder="1"/>
    <xf numFmtId="0" fontId="12" fillId="0" borderId="44" xfId="0" applyFont="1" applyBorder="1"/>
    <xf numFmtId="0" fontId="13" fillId="0" borderId="44" xfId="0" applyFont="1" applyBorder="1"/>
    <xf numFmtId="0" fontId="13" fillId="0" borderId="44" xfId="0" applyFont="1" applyBorder="1" applyAlignment="1">
      <alignment vertical="top"/>
    </xf>
    <xf numFmtId="0" fontId="12" fillId="0" borderId="44" xfId="0" applyFont="1" applyBorder="1" applyAlignment="1">
      <alignment horizontal="center" vertical="center"/>
    </xf>
    <xf numFmtId="0" fontId="0" fillId="0" borderId="0" xfId="0" applyAlignment="1">
      <alignment wrapText="1"/>
    </xf>
    <xf numFmtId="0" fontId="13" fillId="0" borderId="0" xfId="0" applyFont="1"/>
    <xf numFmtId="0" fontId="6" fillId="2" borderId="7" xfId="0" applyFont="1" applyFill="1" applyBorder="1" applyAlignment="1">
      <alignment horizontal="center" vertical="center" textRotation="90"/>
    </xf>
    <xf numFmtId="0" fontId="6" fillId="0" borderId="8" xfId="0" applyFont="1" applyBorder="1" applyAlignment="1">
      <alignment horizontal="center" vertical="center" textRotation="90"/>
    </xf>
    <xf numFmtId="0" fontId="6" fillId="0" borderId="9" xfId="0" applyFont="1" applyBorder="1" applyAlignment="1">
      <alignment horizontal="center" vertical="center" textRotation="90"/>
    </xf>
    <xf numFmtId="0" fontId="6" fillId="2" borderId="8" xfId="0" applyFont="1" applyFill="1" applyBorder="1" applyAlignment="1">
      <alignment horizontal="center" vertical="center" textRotation="90"/>
    </xf>
    <xf numFmtId="0" fontId="10" fillId="0" borderId="8" xfId="0" applyFont="1" applyBorder="1" applyAlignment="1">
      <alignment horizontal="center" vertical="center"/>
    </xf>
    <xf numFmtId="0" fontId="10" fillId="0" borderId="9" xfId="0" applyFont="1" applyBorder="1" applyAlignment="1">
      <alignment horizontal="center" vertical="center"/>
    </xf>
  </cellXfs>
  <cellStyles count="8">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 name="Normal 2" xfId="7"/>
    <cellStyle name="Normal 3" xfId="6"/>
  </cellStyles>
  <dxfs count="0"/>
  <tableStyles count="0" defaultTableStyle="TableStyleMedium9" defaultPivotStyle="PivotStyleMedium4"/>
  <colors>
    <mruColors>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9525</xdr:rowOff>
    </xdr:from>
    <xdr:to>
      <xdr:col>1</xdr:col>
      <xdr:colOff>1285875</xdr:colOff>
      <xdr:row>0</xdr:row>
      <xdr:rowOff>1006720</xdr:rowOff>
    </xdr:to>
    <xdr:pic>
      <xdr:nvPicPr>
        <xdr:cNvPr id="2" name="Picture 1" descr="SSTL_sept_2011_ma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52525" y="9525"/>
          <a:ext cx="1000125" cy="997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352424</xdr:colOff>
      <xdr:row>26</xdr:row>
      <xdr:rowOff>38099</xdr:rowOff>
    </xdr:from>
    <xdr:ext cx="200025" cy="154979"/>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896099" y="4686299"/>
          <a:ext cx="200025" cy="154979"/>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oneCellAnchor>
    <xdr:from>
      <xdr:col>11</xdr:col>
      <xdr:colOff>1095375</xdr:colOff>
      <xdr:row>26</xdr:row>
      <xdr:rowOff>38100</xdr:rowOff>
    </xdr:from>
    <xdr:ext cx="200025" cy="154979"/>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324850" y="4686300"/>
          <a:ext cx="200025" cy="15497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400"/>
        </a:p>
      </xdr:txBody>
    </xdr:sp>
    <xdr:clientData/>
  </xdr:oneCellAnchor>
  <xdr:twoCellAnchor editAs="oneCell">
    <xdr:from>
      <xdr:col>5</xdr:col>
      <xdr:colOff>487679</xdr:colOff>
      <xdr:row>1</xdr:row>
      <xdr:rowOff>80876</xdr:rowOff>
    </xdr:from>
    <xdr:to>
      <xdr:col>7</xdr:col>
      <xdr:colOff>342590</xdr:colOff>
      <xdr:row>6</xdr:row>
      <xdr:rowOff>137160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2419" y="248516"/>
          <a:ext cx="1317951" cy="8182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4"/>
  <sheetViews>
    <sheetView view="pageLayout" topLeftCell="A51" zoomScale="55" zoomScaleNormal="62" zoomScalePageLayoutView="55" workbookViewId="0">
      <selection activeCell="B53" sqref="B53:I134"/>
    </sheetView>
  </sheetViews>
  <sheetFormatPr defaultColWidth="14.6328125" defaultRowHeight="17.399999999999999" x14ac:dyDescent="0.2"/>
  <cols>
    <col min="1" max="1" width="10.7265625" style="1" customWidth="1"/>
    <col min="2" max="2" width="19.36328125" style="2" customWidth="1"/>
    <col min="3" max="3" width="12.7265625" style="2" customWidth="1"/>
    <col min="4" max="4" width="73.08984375" style="48" customWidth="1"/>
    <col min="5" max="5" width="12.08984375" style="49" customWidth="1"/>
    <col min="6" max="6" width="12" style="4" customWidth="1"/>
    <col min="7" max="7" width="63.7265625" style="4" customWidth="1"/>
    <col min="8" max="8" width="14.6328125" style="2" customWidth="1"/>
    <col min="9" max="9" width="63.7265625" style="2" customWidth="1"/>
    <col min="10" max="10" width="90.6328125" style="2" customWidth="1"/>
    <col min="11" max="11" width="0" style="4" hidden="1" customWidth="1"/>
    <col min="12" max="16384" width="14.6328125" style="4"/>
  </cols>
  <sheetData>
    <row r="1" spans="1:11" ht="83.25" customHeight="1" x14ac:dyDescent="0.2">
      <c r="D1" s="64" t="s">
        <v>233</v>
      </c>
      <c r="E1" s="3"/>
    </row>
    <row r="2" spans="1:11" s="8" customFormat="1" ht="33.75" customHeight="1" x14ac:dyDescent="0.2">
      <c r="A2" s="5" t="s">
        <v>16</v>
      </c>
      <c r="B2" s="5" t="s">
        <v>17</v>
      </c>
      <c r="C2" s="5" t="s">
        <v>18</v>
      </c>
      <c r="D2" s="5" t="s">
        <v>19</v>
      </c>
      <c r="E2" s="6" t="s">
        <v>35</v>
      </c>
      <c r="F2" s="5" t="s">
        <v>49</v>
      </c>
      <c r="G2" s="5" t="s">
        <v>6</v>
      </c>
      <c r="H2" s="5" t="s">
        <v>8</v>
      </c>
      <c r="I2" s="5" t="s">
        <v>89</v>
      </c>
      <c r="J2" s="5" t="s">
        <v>90</v>
      </c>
      <c r="K2" s="7"/>
    </row>
    <row r="3" spans="1:11" ht="226.2" x14ac:dyDescent="0.3">
      <c r="A3" s="9"/>
      <c r="B3" s="10" t="s">
        <v>9</v>
      </c>
      <c r="C3" s="11">
        <v>1.1000000000000001</v>
      </c>
      <c r="D3" s="12" t="s">
        <v>240</v>
      </c>
      <c r="E3" s="10" t="s">
        <v>10</v>
      </c>
      <c r="F3" s="13"/>
      <c r="G3" s="14" t="s">
        <v>214</v>
      </c>
      <c r="H3" s="13"/>
      <c r="I3" s="13"/>
      <c r="J3" s="13"/>
    </row>
    <row r="4" spans="1:11" ht="52.2" x14ac:dyDescent="0.3">
      <c r="A4" s="260" t="s">
        <v>50</v>
      </c>
      <c r="B4" s="11"/>
      <c r="C4" s="11">
        <v>1.2</v>
      </c>
      <c r="D4" s="12" t="s">
        <v>45</v>
      </c>
      <c r="E4" s="10">
        <v>2</v>
      </c>
      <c r="F4" s="13"/>
      <c r="G4" s="14" t="s">
        <v>91</v>
      </c>
      <c r="H4" s="13"/>
      <c r="I4" s="13"/>
      <c r="J4" s="13"/>
    </row>
    <row r="5" spans="1:11" ht="139.19999999999999" x14ac:dyDescent="0.3">
      <c r="A5" s="258"/>
      <c r="B5" s="11"/>
      <c r="C5" s="11">
        <v>1.3</v>
      </c>
      <c r="D5" s="12" t="s">
        <v>241</v>
      </c>
      <c r="E5" s="10">
        <v>1</v>
      </c>
      <c r="F5" s="13"/>
      <c r="G5" s="14" t="s">
        <v>213</v>
      </c>
      <c r="H5" s="13"/>
      <c r="I5" s="13"/>
      <c r="J5" s="13"/>
    </row>
    <row r="6" spans="1:11" ht="67.5" customHeight="1" x14ac:dyDescent="0.3">
      <c r="A6" s="258"/>
      <c r="B6" s="11"/>
      <c r="C6" s="11">
        <v>1.4</v>
      </c>
      <c r="D6" s="12" t="s">
        <v>46</v>
      </c>
      <c r="E6" s="10">
        <v>2</v>
      </c>
      <c r="F6" s="13"/>
      <c r="G6" s="14" t="s">
        <v>91</v>
      </c>
      <c r="H6" s="13"/>
      <c r="I6" s="13"/>
      <c r="J6" s="13"/>
    </row>
    <row r="7" spans="1:11" ht="139.19999999999999" x14ac:dyDescent="0.3">
      <c r="A7" s="258"/>
      <c r="B7" s="11"/>
      <c r="C7" s="11">
        <v>1.5</v>
      </c>
      <c r="D7" s="12" t="s">
        <v>242</v>
      </c>
      <c r="E7" s="10">
        <v>1</v>
      </c>
      <c r="F7" s="13"/>
      <c r="G7" s="14" t="s">
        <v>215</v>
      </c>
      <c r="H7" s="13"/>
      <c r="I7" s="13"/>
      <c r="J7" s="13"/>
    </row>
    <row r="8" spans="1:11" ht="75.75" customHeight="1" x14ac:dyDescent="0.3">
      <c r="A8" s="258"/>
      <c r="B8" s="11"/>
      <c r="C8" s="11">
        <v>1.6</v>
      </c>
      <c r="D8" s="12" t="s">
        <v>236</v>
      </c>
      <c r="E8" s="10">
        <v>2</v>
      </c>
      <c r="F8" s="13"/>
      <c r="G8" s="14" t="s">
        <v>216</v>
      </c>
      <c r="H8" s="13"/>
      <c r="I8" s="13"/>
      <c r="J8" s="13"/>
    </row>
    <row r="9" spans="1:11" ht="75.75" customHeight="1" x14ac:dyDescent="0.3">
      <c r="A9" s="258"/>
      <c r="B9" s="11"/>
      <c r="C9" s="11">
        <v>1.7</v>
      </c>
      <c r="D9" s="12" t="s">
        <v>92</v>
      </c>
      <c r="E9" s="10">
        <v>3</v>
      </c>
      <c r="F9" s="13"/>
      <c r="G9" s="14" t="s">
        <v>93</v>
      </c>
      <c r="H9" s="13"/>
      <c r="I9" s="13"/>
      <c r="J9" s="13"/>
    </row>
    <row r="10" spans="1:11" ht="89.25" customHeight="1" x14ac:dyDescent="0.3">
      <c r="A10" s="258"/>
      <c r="B10" s="11"/>
      <c r="C10" s="11">
        <v>1.8</v>
      </c>
      <c r="D10" s="12" t="s">
        <v>37</v>
      </c>
      <c r="E10" s="10">
        <v>1</v>
      </c>
      <c r="F10" s="13"/>
      <c r="G10" s="14" t="s">
        <v>88</v>
      </c>
      <c r="H10" s="13"/>
      <c r="I10" s="13"/>
      <c r="J10" s="13"/>
    </row>
    <row r="11" spans="1:11" s="17" customFormat="1" ht="69.75" customHeight="1" x14ac:dyDescent="0.2">
      <c r="A11" s="258"/>
      <c r="B11" s="15"/>
      <c r="C11" s="11">
        <v>1.9</v>
      </c>
      <c r="D11" s="12" t="s">
        <v>243</v>
      </c>
      <c r="E11" s="10">
        <v>1</v>
      </c>
      <c r="F11" s="16"/>
      <c r="G11" s="14" t="s">
        <v>94</v>
      </c>
      <c r="H11" s="16"/>
      <c r="I11" s="16"/>
      <c r="J11" s="16"/>
    </row>
    <row r="12" spans="1:11" s="70" customFormat="1" ht="136.5" customHeight="1" x14ac:dyDescent="0.2">
      <c r="A12" s="258"/>
      <c r="B12" s="65"/>
      <c r="C12" s="71">
        <v>1.1000000000000001</v>
      </c>
      <c r="D12" s="66" t="s">
        <v>244</v>
      </c>
      <c r="E12" s="67">
        <v>1</v>
      </c>
      <c r="F12" s="68"/>
      <c r="G12" s="69" t="s">
        <v>245</v>
      </c>
      <c r="H12" s="68"/>
      <c r="I12" s="68"/>
      <c r="J12" s="68"/>
    </row>
    <row r="13" spans="1:11" s="18" customFormat="1" ht="39.75" customHeight="1" x14ac:dyDescent="0.2">
      <c r="A13" s="258"/>
      <c r="B13" s="5" t="s">
        <v>17</v>
      </c>
      <c r="C13" s="5" t="s">
        <v>18</v>
      </c>
      <c r="D13" s="5" t="s">
        <v>19</v>
      </c>
      <c r="E13" s="6" t="s">
        <v>35</v>
      </c>
      <c r="F13" s="5" t="s">
        <v>49</v>
      </c>
      <c r="G13" s="5" t="s">
        <v>6</v>
      </c>
      <c r="H13" s="5" t="s">
        <v>8</v>
      </c>
      <c r="I13" s="5" t="s">
        <v>89</v>
      </c>
      <c r="J13" s="5" t="s">
        <v>90</v>
      </c>
    </row>
    <row r="14" spans="1:11" ht="105" customHeight="1" x14ac:dyDescent="0.3">
      <c r="A14" s="258"/>
      <c r="B14" s="19" t="s">
        <v>20</v>
      </c>
      <c r="C14" s="20">
        <v>2.1</v>
      </c>
      <c r="D14" s="21" t="s">
        <v>40</v>
      </c>
      <c r="E14" s="22" t="s">
        <v>10</v>
      </c>
      <c r="F14" s="23"/>
      <c r="G14" s="24" t="s">
        <v>217</v>
      </c>
      <c r="H14" s="23"/>
      <c r="I14" s="23"/>
      <c r="J14" s="23"/>
    </row>
    <row r="15" spans="1:11" ht="94.5" customHeight="1" x14ac:dyDescent="0.3">
      <c r="A15" s="258"/>
      <c r="B15" s="25"/>
      <c r="C15" s="20">
        <v>2.2000000000000002</v>
      </c>
      <c r="D15" s="21" t="s">
        <v>41</v>
      </c>
      <c r="E15" s="22" t="s">
        <v>10</v>
      </c>
      <c r="F15" s="23"/>
      <c r="G15" s="24" t="s">
        <v>217</v>
      </c>
      <c r="H15" s="23"/>
      <c r="I15" s="23"/>
      <c r="J15" s="23"/>
    </row>
    <row r="16" spans="1:11" ht="78" customHeight="1" x14ac:dyDescent="0.3">
      <c r="A16" s="259"/>
      <c r="B16" s="25"/>
      <c r="C16" s="20">
        <v>2.2999999999999998</v>
      </c>
      <c r="D16" s="21" t="s">
        <v>42</v>
      </c>
      <c r="E16" s="22">
        <v>3</v>
      </c>
      <c r="F16" s="23"/>
      <c r="G16" s="24" t="s">
        <v>218</v>
      </c>
      <c r="H16" s="23"/>
      <c r="I16" s="23"/>
      <c r="J16" s="23"/>
    </row>
    <row r="17" spans="1:10" ht="96" customHeight="1" x14ac:dyDescent="0.3">
      <c r="A17" s="260" t="s">
        <v>50</v>
      </c>
      <c r="B17" s="25"/>
      <c r="C17" s="20">
        <v>2.4</v>
      </c>
      <c r="D17" s="21" t="s">
        <v>43</v>
      </c>
      <c r="E17" s="22">
        <v>2</v>
      </c>
      <c r="F17" s="23"/>
      <c r="G17" s="24" t="s">
        <v>65</v>
      </c>
      <c r="H17" s="23"/>
      <c r="I17" s="23"/>
      <c r="J17" s="23"/>
    </row>
    <row r="18" spans="1:10" s="18" customFormat="1" ht="39.75" customHeight="1" x14ac:dyDescent="0.2">
      <c r="A18" s="258"/>
      <c r="B18" s="5" t="s">
        <v>17</v>
      </c>
      <c r="C18" s="5" t="s">
        <v>18</v>
      </c>
      <c r="D18" s="5" t="s">
        <v>19</v>
      </c>
      <c r="E18" s="6" t="s">
        <v>35</v>
      </c>
      <c r="F18" s="5" t="s">
        <v>49</v>
      </c>
      <c r="G18" s="5" t="s">
        <v>6</v>
      </c>
      <c r="H18" s="5" t="s">
        <v>8</v>
      </c>
      <c r="I18" s="5" t="s">
        <v>89</v>
      </c>
      <c r="J18" s="5" t="s">
        <v>90</v>
      </c>
    </row>
    <row r="19" spans="1:10" ht="90" customHeight="1" x14ac:dyDescent="0.2">
      <c r="A19" s="258"/>
      <c r="B19" s="19" t="s">
        <v>95</v>
      </c>
      <c r="C19" s="20">
        <v>3.1</v>
      </c>
      <c r="D19" s="21" t="s">
        <v>246</v>
      </c>
      <c r="E19" s="22" t="s">
        <v>10</v>
      </c>
      <c r="F19" s="26"/>
      <c r="G19" s="24" t="s">
        <v>247</v>
      </c>
      <c r="H19" s="26"/>
      <c r="I19" s="26"/>
      <c r="J19" s="26"/>
    </row>
    <row r="20" spans="1:10" ht="54" customHeight="1" x14ac:dyDescent="0.2">
      <c r="A20" s="258"/>
      <c r="B20" s="25"/>
      <c r="C20" s="20">
        <v>3.2</v>
      </c>
      <c r="D20" s="21" t="s">
        <v>96</v>
      </c>
      <c r="E20" s="22">
        <v>2</v>
      </c>
      <c r="F20" s="26"/>
      <c r="G20" s="24" t="s">
        <v>66</v>
      </c>
      <c r="H20" s="26"/>
      <c r="I20" s="26"/>
      <c r="J20" s="26"/>
    </row>
    <row r="21" spans="1:10" ht="54" customHeight="1" x14ac:dyDescent="0.2">
      <c r="A21" s="258"/>
      <c r="B21" s="25"/>
      <c r="C21" s="20">
        <v>3.3</v>
      </c>
      <c r="D21" s="21" t="s">
        <v>11</v>
      </c>
      <c r="E21" s="22">
        <v>2</v>
      </c>
      <c r="F21" s="26"/>
      <c r="G21" s="24" t="s">
        <v>55</v>
      </c>
      <c r="H21" s="26"/>
      <c r="I21" s="26"/>
      <c r="J21" s="26"/>
    </row>
    <row r="22" spans="1:10" ht="52.2" x14ac:dyDescent="0.2">
      <c r="A22" s="258"/>
      <c r="B22" s="25"/>
      <c r="C22" s="20">
        <v>3.4</v>
      </c>
      <c r="D22" s="21" t="s">
        <v>237</v>
      </c>
      <c r="E22" s="22">
        <v>2</v>
      </c>
      <c r="F22" s="26"/>
      <c r="G22" s="24" t="s">
        <v>219</v>
      </c>
      <c r="H22" s="26"/>
      <c r="I22" s="26"/>
      <c r="J22" s="26"/>
    </row>
    <row r="23" spans="1:10" ht="33.75" customHeight="1" x14ac:dyDescent="0.2">
      <c r="A23" s="27" t="s">
        <v>16</v>
      </c>
      <c r="B23" s="28" t="s">
        <v>17</v>
      </c>
      <c r="C23" s="28" t="s">
        <v>18</v>
      </c>
      <c r="D23" s="28" t="s">
        <v>19</v>
      </c>
      <c r="E23" s="29" t="s">
        <v>35</v>
      </c>
      <c r="F23" s="28" t="s">
        <v>49</v>
      </c>
      <c r="G23" s="28" t="s">
        <v>6</v>
      </c>
      <c r="H23" s="28" t="s">
        <v>8</v>
      </c>
      <c r="I23" s="28" t="s">
        <v>89</v>
      </c>
      <c r="J23" s="28" t="s">
        <v>90</v>
      </c>
    </row>
    <row r="24" spans="1:10" ht="132" customHeight="1" x14ac:dyDescent="0.3">
      <c r="A24" s="257" t="s">
        <v>97</v>
      </c>
      <c r="B24" s="19" t="s">
        <v>98</v>
      </c>
      <c r="C24" s="20">
        <v>4.0999999999999996</v>
      </c>
      <c r="D24" s="21" t="s">
        <v>12</v>
      </c>
      <c r="E24" s="22">
        <v>2</v>
      </c>
      <c r="F24" s="23"/>
      <c r="G24" s="24" t="s">
        <v>220</v>
      </c>
      <c r="H24" s="23"/>
      <c r="I24" s="23"/>
      <c r="J24" s="23"/>
    </row>
    <row r="25" spans="1:10" ht="33.75" customHeight="1" x14ac:dyDescent="0.2">
      <c r="A25" s="258"/>
      <c r="B25" s="28" t="s">
        <v>17</v>
      </c>
      <c r="C25" s="28" t="s">
        <v>18</v>
      </c>
      <c r="D25" s="28" t="s">
        <v>19</v>
      </c>
      <c r="E25" s="29" t="s">
        <v>35</v>
      </c>
      <c r="F25" s="28" t="s">
        <v>49</v>
      </c>
      <c r="G25" s="28" t="s">
        <v>6</v>
      </c>
      <c r="H25" s="28" t="s">
        <v>8</v>
      </c>
      <c r="I25" s="28" t="s">
        <v>89</v>
      </c>
      <c r="J25" s="28" t="s">
        <v>90</v>
      </c>
    </row>
    <row r="26" spans="1:10" ht="132.75" customHeight="1" x14ac:dyDescent="0.3">
      <c r="A26" s="258"/>
      <c r="B26" s="19" t="s">
        <v>99</v>
      </c>
      <c r="C26" s="20">
        <v>5.0999999999999996</v>
      </c>
      <c r="D26" s="21" t="s">
        <v>248</v>
      </c>
      <c r="E26" s="22" t="s">
        <v>7</v>
      </c>
      <c r="F26" s="23"/>
      <c r="G26" s="24" t="s">
        <v>249</v>
      </c>
      <c r="H26" s="23"/>
      <c r="I26" s="23"/>
      <c r="J26" s="23"/>
    </row>
    <row r="27" spans="1:10" ht="61.5" customHeight="1" x14ac:dyDescent="0.3">
      <c r="A27" s="258"/>
      <c r="B27" s="20"/>
      <c r="C27" s="20">
        <v>5.2</v>
      </c>
      <c r="D27" s="21" t="s">
        <v>52</v>
      </c>
      <c r="E27" s="22">
        <v>2</v>
      </c>
      <c r="F27" s="23"/>
      <c r="G27" s="24" t="s">
        <v>87</v>
      </c>
      <c r="H27" s="23"/>
      <c r="I27" s="23"/>
      <c r="J27" s="23"/>
    </row>
    <row r="28" spans="1:10" ht="84.75" customHeight="1" x14ac:dyDescent="0.3">
      <c r="A28" s="258"/>
      <c r="B28" s="20"/>
      <c r="C28" s="20">
        <v>5.3</v>
      </c>
      <c r="D28" s="21" t="s">
        <v>28</v>
      </c>
      <c r="E28" s="22">
        <v>2</v>
      </c>
      <c r="F28" s="23"/>
      <c r="G28" s="24" t="s">
        <v>100</v>
      </c>
      <c r="H28" s="23"/>
      <c r="I28" s="23"/>
      <c r="J28" s="23"/>
    </row>
    <row r="29" spans="1:10" ht="58.5" customHeight="1" x14ac:dyDescent="0.3">
      <c r="A29" s="258"/>
      <c r="B29" s="20"/>
      <c r="C29" s="20">
        <v>5.4</v>
      </c>
      <c r="D29" s="21" t="s">
        <v>29</v>
      </c>
      <c r="E29" s="22">
        <v>2</v>
      </c>
      <c r="F29" s="23"/>
      <c r="G29" s="24" t="s">
        <v>14</v>
      </c>
      <c r="H29" s="23"/>
      <c r="I29" s="23"/>
      <c r="J29" s="23"/>
    </row>
    <row r="30" spans="1:10" ht="115.5" customHeight="1" x14ac:dyDescent="0.3">
      <c r="A30" s="258"/>
      <c r="B30" s="20"/>
      <c r="C30" s="20">
        <v>5.5</v>
      </c>
      <c r="D30" s="21" t="s">
        <v>30</v>
      </c>
      <c r="E30" s="22">
        <v>3</v>
      </c>
      <c r="F30" s="23"/>
      <c r="G30" s="24" t="s">
        <v>101</v>
      </c>
      <c r="H30" s="23"/>
      <c r="I30" s="23"/>
      <c r="J30" s="23"/>
    </row>
    <row r="31" spans="1:10" ht="66" customHeight="1" x14ac:dyDescent="0.3">
      <c r="A31" s="258"/>
      <c r="B31" s="20"/>
      <c r="C31" s="20">
        <v>5.6</v>
      </c>
      <c r="D31" s="21" t="s">
        <v>31</v>
      </c>
      <c r="E31" s="22">
        <v>2</v>
      </c>
      <c r="F31" s="23"/>
      <c r="G31" s="24" t="s">
        <v>13</v>
      </c>
      <c r="H31" s="23"/>
      <c r="I31" s="23"/>
      <c r="J31" s="23"/>
    </row>
    <row r="32" spans="1:10" ht="75.75" customHeight="1" x14ac:dyDescent="0.3">
      <c r="A32" s="259"/>
      <c r="B32" s="20"/>
      <c r="C32" s="20">
        <v>5.7</v>
      </c>
      <c r="D32" s="21" t="s">
        <v>32</v>
      </c>
      <c r="E32" s="22">
        <v>2</v>
      </c>
      <c r="F32" s="23"/>
      <c r="G32" s="24" t="s">
        <v>102</v>
      </c>
      <c r="H32" s="23"/>
      <c r="I32" s="23"/>
      <c r="J32" s="23"/>
    </row>
    <row r="33" spans="1:10" ht="65.25" customHeight="1" x14ac:dyDescent="0.3">
      <c r="A33" s="260" t="s">
        <v>97</v>
      </c>
      <c r="B33" s="20"/>
      <c r="C33" s="20">
        <v>5.8</v>
      </c>
      <c r="D33" s="21" t="s">
        <v>58</v>
      </c>
      <c r="E33" s="22">
        <v>2</v>
      </c>
      <c r="F33" s="23"/>
      <c r="G33" s="24" t="s">
        <v>103</v>
      </c>
      <c r="H33" s="23"/>
      <c r="I33" s="23"/>
      <c r="J33" s="23"/>
    </row>
    <row r="34" spans="1:10" ht="39.75" customHeight="1" x14ac:dyDescent="0.2">
      <c r="A34" s="258"/>
      <c r="B34" s="28" t="s">
        <v>17</v>
      </c>
      <c r="C34" s="28" t="s">
        <v>18</v>
      </c>
      <c r="D34" s="28" t="s">
        <v>19</v>
      </c>
      <c r="E34" s="29" t="s">
        <v>35</v>
      </c>
      <c r="F34" s="28" t="s">
        <v>49</v>
      </c>
      <c r="G34" s="28" t="s">
        <v>6</v>
      </c>
      <c r="H34" s="28" t="s">
        <v>8</v>
      </c>
      <c r="I34" s="28" t="s">
        <v>89</v>
      </c>
      <c r="J34" s="28" t="s">
        <v>90</v>
      </c>
    </row>
    <row r="35" spans="1:10" ht="67.5" customHeight="1" x14ac:dyDescent="0.3">
      <c r="A35" s="258"/>
      <c r="B35" s="19" t="s">
        <v>104</v>
      </c>
      <c r="C35" s="20">
        <v>6.1</v>
      </c>
      <c r="D35" s="21" t="s">
        <v>105</v>
      </c>
      <c r="E35" s="22" t="s">
        <v>7</v>
      </c>
      <c r="F35" s="23"/>
      <c r="G35" s="24" t="s">
        <v>106</v>
      </c>
      <c r="H35" s="23"/>
      <c r="I35" s="23"/>
      <c r="J35" s="23"/>
    </row>
    <row r="36" spans="1:10" ht="72.75" customHeight="1" x14ac:dyDescent="0.3">
      <c r="A36" s="258"/>
      <c r="B36" s="20"/>
      <c r="C36" s="20">
        <v>6.2</v>
      </c>
      <c r="D36" s="21" t="s">
        <v>1</v>
      </c>
      <c r="E36" s="22">
        <v>2</v>
      </c>
      <c r="F36" s="23"/>
      <c r="G36" s="24" t="s">
        <v>107</v>
      </c>
      <c r="H36" s="23"/>
      <c r="I36" s="23"/>
      <c r="J36" s="23"/>
    </row>
    <row r="37" spans="1:10" ht="70.5" customHeight="1" x14ac:dyDescent="0.3">
      <c r="A37" s="258"/>
      <c r="B37" s="20"/>
      <c r="C37" s="20">
        <v>6.3</v>
      </c>
      <c r="D37" s="21" t="s">
        <v>2</v>
      </c>
      <c r="E37" s="22">
        <v>2</v>
      </c>
      <c r="F37" s="23"/>
      <c r="G37" s="24" t="s">
        <v>108</v>
      </c>
      <c r="H37" s="23"/>
      <c r="I37" s="23"/>
      <c r="J37" s="23"/>
    </row>
    <row r="38" spans="1:10" ht="59.25" customHeight="1" x14ac:dyDescent="0.3">
      <c r="A38" s="258"/>
      <c r="B38" s="20"/>
      <c r="C38" s="20">
        <v>6.4</v>
      </c>
      <c r="D38" s="21" t="s">
        <v>3</v>
      </c>
      <c r="E38" s="22">
        <v>1</v>
      </c>
      <c r="F38" s="23"/>
      <c r="G38" s="24" t="s">
        <v>109</v>
      </c>
      <c r="H38" s="23"/>
      <c r="I38" s="23"/>
      <c r="J38" s="23"/>
    </row>
    <row r="39" spans="1:10" ht="54.75" customHeight="1" x14ac:dyDescent="0.3">
      <c r="A39" s="258"/>
      <c r="B39" s="20"/>
      <c r="C39" s="20">
        <v>6.5</v>
      </c>
      <c r="D39" s="21" t="s">
        <v>4</v>
      </c>
      <c r="E39" s="22">
        <v>1</v>
      </c>
      <c r="F39" s="23"/>
      <c r="G39" s="24" t="s">
        <v>110</v>
      </c>
      <c r="H39" s="23"/>
      <c r="I39" s="23"/>
      <c r="J39" s="23"/>
    </row>
    <row r="40" spans="1:10" ht="39.75" customHeight="1" x14ac:dyDescent="0.2">
      <c r="A40" s="258"/>
      <c r="B40" s="28" t="s">
        <v>17</v>
      </c>
      <c r="C40" s="28" t="s">
        <v>18</v>
      </c>
      <c r="D40" s="28" t="s">
        <v>19</v>
      </c>
      <c r="E40" s="29" t="s">
        <v>35</v>
      </c>
      <c r="F40" s="28" t="s">
        <v>49</v>
      </c>
      <c r="G40" s="28" t="s">
        <v>6</v>
      </c>
      <c r="H40" s="28" t="s">
        <v>8</v>
      </c>
      <c r="I40" s="28" t="s">
        <v>89</v>
      </c>
      <c r="J40" s="28" t="s">
        <v>90</v>
      </c>
    </row>
    <row r="41" spans="1:10" ht="72" customHeight="1" x14ac:dyDescent="0.3">
      <c r="A41" s="258"/>
      <c r="B41" s="19" t="s">
        <v>111</v>
      </c>
      <c r="C41" s="20">
        <v>7.1</v>
      </c>
      <c r="D41" s="21" t="s">
        <v>5</v>
      </c>
      <c r="E41" s="22" t="s">
        <v>7</v>
      </c>
      <c r="F41" s="23"/>
      <c r="G41" s="24" t="s">
        <v>112</v>
      </c>
      <c r="H41" s="23"/>
      <c r="I41" s="23"/>
      <c r="J41" s="23"/>
    </row>
    <row r="42" spans="1:10" ht="53.25" customHeight="1" x14ac:dyDescent="0.3">
      <c r="A42" s="258"/>
      <c r="B42" s="20"/>
      <c r="C42" s="20">
        <v>7.2</v>
      </c>
      <c r="D42" s="21" t="s">
        <v>64</v>
      </c>
      <c r="E42" s="22" t="s">
        <v>7</v>
      </c>
      <c r="F42" s="23"/>
      <c r="G42" s="24" t="s">
        <v>113</v>
      </c>
      <c r="H42" s="23"/>
      <c r="I42" s="23"/>
      <c r="J42" s="23"/>
    </row>
    <row r="43" spans="1:10" ht="177.75" customHeight="1" x14ac:dyDescent="0.3">
      <c r="A43" s="258"/>
      <c r="B43" s="20"/>
      <c r="C43" s="20">
        <v>7.3</v>
      </c>
      <c r="D43" s="21" t="s">
        <v>221</v>
      </c>
      <c r="E43" s="22">
        <v>2</v>
      </c>
      <c r="F43" s="23"/>
      <c r="G43" s="24" t="s">
        <v>114</v>
      </c>
      <c r="H43" s="23"/>
      <c r="I43" s="23"/>
      <c r="J43" s="23"/>
    </row>
    <row r="44" spans="1:10" ht="54" customHeight="1" x14ac:dyDescent="0.3">
      <c r="A44" s="258"/>
      <c r="B44" s="20"/>
      <c r="C44" s="20">
        <v>7.4</v>
      </c>
      <c r="D44" s="21" t="s">
        <v>38</v>
      </c>
      <c r="E44" s="22">
        <v>1</v>
      </c>
      <c r="F44" s="23"/>
      <c r="G44" s="24" t="s">
        <v>67</v>
      </c>
      <c r="H44" s="23"/>
      <c r="I44" s="23"/>
      <c r="J44" s="23"/>
    </row>
    <row r="45" spans="1:10" ht="54.75" customHeight="1" x14ac:dyDescent="0.3">
      <c r="A45" s="258"/>
      <c r="B45" s="20"/>
      <c r="C45" s="20">
        <v>7.5</v>
      </c>
      <c r="D45" s="21" t="s">
        <v>39</v>
      </c>
      <c r="E45" s="22">
        <v>1</v>
      </c>
      <c r="F45" s="23"/>
      <c r="G45" s="24" t="s">
        <v>115</v>
      </c>
      <c r="H45" s="23"/>
      <c r="I45" s="23"/>
      <c r="J45" s="23"/>
    </row>
    <row r="46" spans="1:10" ht="57.75" customHeight="1" x14ac:dyDescent="0.3">
      <c r="A46" s="259"/>
      <c r="B46" s="20"/>
      <c r="C46" s="20">
        <v>7.6</v>
      </c>
      <c r="D46" s="21" t="s">
        <v>250</v>
      </c>
      <c r="E46" s="22">
        <v>2</v>
      </c>
      <c r="F46" s="23"/>
      <c r="G46" s="24" t="s">
        <v>251</v>
      </c>
      <c r="H46" s="23"/>
      <c r="I46" s="23"/>
      <c r="J46" s="23"/>
    </row>
    <row r="47" spans="1:10" ht="60.75" customHeight="1" x14ac:dyDescent="0.3">
      <c r="A47" s="258"/>
      <c r="B47" s="20"/>
      <c r="C47" s="20">
        <v>7.7</v>
      </c>
      <c r="D47" s="21" t="s">
        <v>44</v>
      </c>
      <c r="E47" s="22">
        <v>1</v>
      </c>
      <c r="F47" s="23"/>
      <c r="G47" s="24" t="s">
        <v>68</v>
      </c>
      <c r="H47" s="23"/>
      <c r="I47" s="23"/>
      <c r="J47" s="23"/>
    </row>
    <row r="48" spans="1:10" ht="64.5" customHeight="1" x14ac:dyDescent="0.3">
      <c r="A48" s="258"/>
      <c r="B48" s="20"/>
      <c r="C48" s="20">
        <v>7.8</v>
      </c>
      <c r="D48" s="21" t="s">
        <v>116</v>
      </c>
      <c r="E48" s="22">
        <v>1</v>
      </c>
      <c r="F48" s="23"/>
      <c r="G48" s="24" t="s">
        <v>67</v>
      </c>
      <c r="H48" s="23"/>
      <c r="I48" s="23"/>
      <c r="J48" s="23"/>
    </row>
    <row r="49" spans="1:10" ht="84" customHeight="1" x14ac:dyDescent="0.2">
      <c r="A49" s="258"/>
      <c r="B49" s="25"/>
      <c r="C49" s="20">
        <v>7.9</v>
      </c>
      <c r="D49" s="21" t="s">
        <v>47</v>
      </c>
      <c r="E49" s="22">
        <v>1</v>
      </c>
      <c r="F49" s="26"/>
      <c r="G49" s="24" t="s">
        <v>117</v>
      </c>
      <c r="H49" s="26"/>
      <c r="I49" s="26"/>
      <c r="J49" s="26"/>
    </row>
    <row r="50" spans="1:10" ht="59.25" customHeight="1" x14ac:dyDescent="0.2">
      <c r="A50" s="258"/>
      <c r="B50" s="25"/>
      <c r="C50" s="72">
        <v>7.1</v>
      </c>
      <c r="D50" s="21" t="s">
        <v>118</v>
      </c>
      <c r="E50" s="22">
        <v>3</v>
      </c>
      <c r="F50" s="26"/>
      <c r="G50" s="24" t="s">
        <v>119</v>
      </c>
      <c r="H50" s="26"/>
      <c r="I50" s="26"/>
      <c r="J50" s="26"/>
    </row>
    <row r="51" spans="1:10" ht="39.75" customHeight="1" x14ac:dyDescent="0.2">
      <c r="A51" s="258"/>
      <c r="B51" s="28" t="s">
        <v>17</v>
      </c>
      <c r="C51" s="28" t="s">
        <v>18</v>
      </c>
      <c r="D51" s="28" t="s">
        <v>19</v>
      </c>
      <c r="E51" s="29" t="s">
        <v>35</v>
      </c>
      <c r="F51" s="28" t="s">
        <v>49</v>
      </c>
      <c r="G51" s="28" t="s">
        <v>6</v>
      </c>
      <c r="H51" s="28" t="s">
        <v>8</v>
      </c>
      <c r="I51" s="28" t="s">
        <v>89</v>
      </c>
      <c r="J51" s="28" t="s">
        <v>90</v>
      </c>
    </row>
    <row r="52" spans="1:10" ht="247.5" customHeight="1" x14ac:dyDescent="0.3">
      <c r="A52" s="259"/>
      <c r="B52" s="19" t="s">
        <v>120</v>
      </c>
      <c r="C52" s="20">
        <v>8.1</v>
      </c>
      <c r="D52" s="21" t="s">
        <v>222</v>
      </c>
      <c r="E52" s="22">
        <v>3</v>
      </c>
      <c r="F52" s="23"/>
      <c r="G52" s="24" t="s">
        <v>223</v>
      </c>
      <c r="H52" s="23"/>
      <c r="I52" s="23"/>
      <c r="J52" s="23"/>
    </row>
    <row r="53" spans="1:10" ht="39.75" customHeight="1" x14ac:dyDescent="0.2">
      <c r="A53" s="30" t="s">
        <v>16</v>
      </c>
      <c r="B53" s="31" t="s">
        <v>17</v>
      </c>
      <c r="C53" s="31" t="s">
        <v>18</v>
      </c>
      <c r="D53" s="31" t="s">
        <v>19</v>
      </c>
      <c r="E53" s="32" t="s">
        <v>35</v>
      </c>
      <c r="F53" s="31" t="s">
        <v>49</v>
      </c>
      <c r="G53" s="31" t="s">
        <v>6</v>
      </c>
      <c r="H53" s="31" t="s">
        <v>8</v>
      </c>
      <c r="I53" s="31" t="s">
        <v>89</v>
      </c>
      <c r="J53" s="31" t="s">
        <v>90</v>
      </c>
    </row>
    <row r="54" spans="1:10" ht="168.75" customHeight="1" x14ac:dyDescent="0.3">
      <c r="A54" s="257" t="s">
        <v>121</v>
      </c>
      <c r="B54" s="19" t="s">
        <v>122</v>
      </c>
      <c r="C54" s="20">
        <v>9.1</v>
      </c>
      <c r="D54" s="21" t="s">
        <v>252</v>
      </c>
      <c r="E54" s="22" t="s">
        <v>7</v>
      </c>
      <c r="F54" s="23"/>
      <c r="G54" s="24" t="s">
        <v>123</v>
      </c>
      <c r="H54" s="23"/>
      <c r="I54" s="23"/>
      <c r="J54" s="23"/>
    </row>
    <row r="55" spans="1:10" ht="71.25" customHeight="1" x14ac:dyDescent="0.3">
      <c r="A55" s="258"/>
      <c r="B55" s="19"/>
      <c r="C55" s="20">
        <v>9.1999999999999993</v>
      </c>
      <c r="D55" s="21" t="s">
        <v>24</v>
      </c>
      <c r="E55" s="22">
        <v>1</v>
      </c>
      <c r="F55" s="23"/>
      <c r="G55" s="24" t="s">
        <v>124</v>
      </c>
      <c r="H55" s="23"/>
      <c r="I55" s="23"/>
      <c r="J55" s="23"/>
    </row>
    <row r="56" spans="1:10" ht="153.75" customHeight="1" x14ac:dyDescent="0.3">
      <c r="A56" s="258"/>
      <c r="B56" s="19"/>
      <c r="C56" s="20">
        <v>9.3000000000000007</v>
      </c>
      <c r="D56" s="21" t="s">
        <v>22</v>
      </c>
      <c r="E56" s="22">
        <v>3</v>
      </c>
      <c r="F56" s="23"/>
      <c r="G56" s="24" t="s">
        <v>125</v>
      </c>
      <c r="H56" s="23"/>
      <c r="I56" s="23"/>
      <c r="J56" s="23"/>
    </row>
    <row r="57" spans="1:10" ht="108" customHeight="1" x14ac:dyDescent="0.3">
      <c r="A57" s="258"/>
      <c r="B57" s="19"/>
      <c r="C57" s="20">
        <v>9.4</v>
      </c>
      <c r="D57" s="21" t="s">
        <v>15</v>
      </c>
      <c r="E57" s="22">
        <v>3</v>
      </c>
      <c r="F57" s="23"/>
      <c r="G57" s="24" t="s">
        <v>126</v>
      </c>
      <c r="H57" s="23"/>
      <c r="I57" s="23"/>
      <c r="J57" s="23"/>
    </row>
    <row r="58" spans="1:10" ht="93" customHeight="1" x14ac:dyDescent="0.3">
      <c r="A58" s="258"/>
      <c r="B58" s="20"/>
      <c r="C58" s="20">
        <v>9.5</v>
      </c>
      <c r="D58" s="21" t="s">
        <v>127</v>
      </c>
      <c r="E58" s="22">
        <v>1</v>
      </c>
      <c r="F58" s="23"/>
      <c r="G58" s="24" t="s">
        <v>128</v>
      </c>
      <c r="H58" s="23"/>
      <c r="I58" s="23"/>
      <c r="J58" s="23"/>
    </row>
    <row r="59" spans="1:10" ht="39.75" customHeight="1" x14ac:dyDescent="0.2">
      <c r="A59" s="258"/>
      <c r="B59" s="31" t="s">
        <v>17</v>
      </c>
      <c r="C59" s="31" t="s">
        <v>18</v>
      </c>
      <c r="D59" s="31" t="s">
        <v>19</v>
      </c>
      <c r="E59" s="32" t="s">
        <v>35</v>
      </c>
      <c r="F59" s="31" t="s">
        <v>49</v>
      </c>
      <c r="G59" s="31" t="s">
        <v>6</v>
      </c>
      <c r="H59" s="31" t="s">
        <v>8</v>
      </c>
      <c r="I59" s="31" t="s">
        <v>89</v>
      </c>
      <c r="J59" s="31" t="s">
        <v>90</v>
      </c>
    </row>
    <row r="60" spans="1:10" ht="72" customHeight="1" x14ac:dyDescent="0.3">
      <c r="A60" s="259"/>
      <c r="B60" s="19" t="s">
        <v>129</v>
      </c>
      <c r="C60" s="20">
        <v>10.1</v>
      </c>
      <c r="D60" s="21" t="s">
        <v>253</v>
      </c>
      <c r="E60" s="22">
        <v>3</v>
      </c>
      <c r="F60" s="23"/>
      <c r="G60" s="24" t="s">
        <v>130</v>
      </c>
      <c r="H60" s="23"/>
      <c r="I60" s="23"/>
      <c r="J60" s="23"/>
    </row>
    <row r="61" spans="1:10" ht="45.75" customHeight="1" x14ac:dyDescent="0.3">
      <c r="A61" s="257" t="s">
        <v>121</v>
      </c>
      <c r="B61" s="20"/>
      <c r="C61" s="20">
        <v>10.199999999999999</v>
      </c>
      <c r="D61" s="21" t="s">
        <v>73</v>
      </c>
      <c r="E61" s="22">
        <v>2</v>
      </c>
      <c r="F61" s="23"/>
      <c r="G61" s="24" t="s">
        <v>131</v>
      </c>
      <c r="H61" s="23"/>
      <c r="I61" s="23"/>
      <c r="J61" s="23"/>
    </row>
    <row r="62" spans="1:10" ht="49.5" customHeight="1" x14ac:dyDescent="0.3">
      <c r="A62" s="258"/>
      <c r="B62" s="20"/>
      <c r="C62" s="20">
        <v>10.3</v>
      </c>
      <c r="D62" s="21" t="s">
        <v>74</v>
      </c>
      <c r="E62" s="22">
        <v>2</v>
      </c>
      <c r="F62" s="23"/>
      <c r="G62" s="24" t="s">
        <v>132</v>
      </c>
      <c r="H62" s="23"/>
      <c r="I62" s="23"/>
      <c r="J62" s="23"/>
    </row>
    <row r="63" spans="1:10" ht="39.75" customHeight="1" x14ac:dyDescent="0.2">
      <c r="A63" s="258"/>
      <c r="B63" s="31" t="s">
        <v>17</v>
      </c>
      <c r="C63" s="31" t="s">
        <v>18</v>
      </c>
      <c r="D63" s="31" t="s">
        <v>19</v>
      </c>
      <c r="E63" s="32" t="s">
        <v>35</v>
      </c>
      <c r="F63" s="31" t="s">
        <v>49</v>
      </c>
      <c r="G63" s="31" t="s">
        <v>6</v>
      </c>
      <c r="H63" s="31" t="s">
        <v>8</v>
      </c>
      <c r="I63" s="31" t="s">
        <v>89</v>
      </c>
      <c r="J63" s="31" t="s">
        <v>90</v>
      </c>
    </row>
    <row r="64" spans="1:10" ht="108.75" customHeight="1" x14ac:dyDescent="0.3">
      <c r="A64" s="259"/>
      <c r="B64" s="19" t="s">
        <v>133</v>
      </c>
      <c r="C64" s="20">
        <v>11.1</v>
      </c>
      <c r="D64" s="21" t="s">
        <v>75</v>
      </c>
      <c r="E64" s="22">
        <v>3</v>
      </c>
      <c r="F64" s="23"/>
      <c r="G64" s="24" t="s">
        <v>134</v>
      </c>
      <c r="H64" s="23"/>
      <c r="I64" s="23"/>
      <c r="J64" s="23"/>
    </row>
    <row r="65" spans="1:10" ht="39.75" customHeight="1" x14ac:dyDescent="0.2">
      <c r="A65" s="33" t="s">
        <v>16</v>
      </c>
      <c r="B65" s="34" t="s">
        <v>17</v>
      </c>
      <c r="C65" s="34" t="s">
        <v>18</v>
      </c>
      <c r="D65" s="34" t="s">
        <v>19</v>
      </c>
      <c r="E65" s="35" t="s">
        <v>35</v>
      </c>
      <c r="F65" s="34" t="s">
        <v>49</v>
      </c>
      <c r="G65" s="34" t="s">
        <v>6</v>
      </c>
      <c r="H65" s="34" t="s">
        <v>8</v>
      </c>
      <c r="I65" s="34" t="s">
        <v>89</v>
      </c>
      <c r="J65" s="34" t="s">
        <v>90</v>
      </c>
    </row>
    <row r="66" spans="1:10" ht="150.75" customHeight="1" x14ac:dyDescent="0.3">
      <c r="A66" s="257" t="s">
        <v>135</v>
      </c>
      <c r="B66" s="19" t="s">
        <v>136</v>
      </c>
      <c r="C66" s="20">
        <v>12.1</v>
      </c>
      <c r="D66" s="21" t="s">
        <v>254</v>
      </c>
      <c r="E66" s="22" t="s">
        <v>7</v>
      </c>
      <c r="F66" s="23"/>
      <c r="G66" s="24" t="s">
        <v>137</v>
      </c>
      <c r="H66" s="23"/>
      <c r="I66" s="23"/>
      <c r="J66" s="23"/>
    </row>
    <row r="67" spans="1:10" ht="78.75" customHeight="1" x14ac:dyDescent="0.3">
      <c r="A67" s="261"/>
      <c r="B67" s="20"/>
      <c r="C67" s="20">
        <v>12.2</v>
      </c>
      <c r="D67" s="21" t="s">
        <v>76</v>
      </c>
      <c r="E67" s="22">
        <v>3</v>
      </c>
      <c r="F67" s="23"/>
      <c r="G67" s="24" t="s">
        <v>138</v>
      </c>
      <c r="H67" s="23"/>
      <c r="I67" s="23"/>
      <c r="J67" s="23"/>
    </row>
    <row r="68" spans="1:10" ht="56.25" customHeight="1" x14ac:dyDescent="0.3">
      <c r="A68" s="261"/>
      <c r="B68" s="20"/>
      <c r="C68" s="20">
        <v>12.3</v>
      </c>
      <c r="D68" s="21" t="s">
        <v>26</v>
      </c>
      <c r="E68" s="22">
        <v>3</v>
      </c>
      <c r="F68" s="23"/>
      <c r="G68" s="24" t="s">
        <v>238</v>
      </c>
      <c r="H68" s="23"/>
      <c r="I68" s="23"/>
      <c r="J68" s="23"/>
    </row>
    <row r="69" spans="1:10" ht="89.25" customHeight="1" x14ac:dyDescent="0.3">
      <c r="A69" s="261"/>
      <c r="B69" s="20"/>
      <c r="C69" s="20">
        <v>12.4</v>
      </c>
      <c r="D69" s="21" t="s">
        <v>77</v>
      </c>
      <c r="E69" s="22">
        <v>2</v>
      </c>
      <c r="F69" s="23"/>
      <c r="G69" s="24" t="s">
        <v>139</v>
      </c>
      <c r="H69" s="23"/>
      <c r="I69" s="23"/>
      <c r="J69" s="23"/>
    </row>
    <row r="70" spans="1:10" ht="55.5" customHeight="1" x14ac:dyDescent="0.3">
      <c r="A70" s="261"/>
      <c r="B70" s="20"/>
      <c r="C70" s="20">
        <v>12.5</v>
      </c>
      <c r="D70" s="21" t="s">
        <v>78</v>
      </c>
      <c r="E70" s="22">
        <v>1</v>
      </c>
      <c r="F70" s="23"/>
      <c r="G70" s="24" t="s">
        <v>69</v>
      </c>
      <c r="H70" s="23"/>
      <c r="I70" s="23"/>
      <c r="J70" s="23"/>
    </row>
    <row r="71" spans="1:10" ht="84" customHeight="1" x14ac:dyDescent="0.3">
      <c r="A71" s="261"/>
      <c r="B71" s="20"/>
      <c r="C71" s="20">
        <v>12.6</v>
      </c>
      <c r="D71" s="21" t="s">
        <v>21</v>
      </c>
      <c r="E71" s="22">
        <v>1</v>
      </c>
      <c r="F71" s="23"/>
      <c r="G71" s="24" t="s">
        <v>140</v>
      </c>
      <c r="H71" s="23"/>
      <c r="I71" s="23"/>
      <c r="J71" s="23"/>
    </row>
    <row r="72" spans="1:10" ht="39.75" customHeight="1" x14ac:dyDescent="0.2">
      <c r="A72" s="261"/>
      <c r="B72" s="34" t="s">
        <v>17</v>
      </c>
      <c r="C72" s="34" t="s">
        <v>18</v>
      </c>
      <c r="D72" s="34" t="s">
        <v>19</v>
      </c>
      <c r="E72" s="35" t="s">
        <v>35</v>
      </c>
      <c r="F72" s="34" t="s">
        <v>49</v>
      </c>
      <c r="G72" s="34" t="s">
        <v>6</v>
      </c>
      <c r="H72" s="34" t="s">
        <v>8</v>
      </c>
      <c r="I72" s="34" t="s">
        <v>89</v>
      </c>
      <c r="J72" s="34" t="s">
        <v>90</v>
      </c>
    </row>
    <row r="73" spans="1:10" ht="47.25" customHeight="1" x14ac:dyDescent="0.3">
      <c r="A73" s="261"/>
      <c r="B73" s="19" t="s">
        <v>141</v>
      </c>
      <c r="C73" s="20">
        <v>13.1</v>
      </c>
      <c r="D73" s="21" t="s">
        <v>79</v>
      </c>
      <c r="E73" s="22">
        <v>3</v>
      </c>
      <c r="F73" s="23"/>
      <c r="G73" s="24" t="s">
        <v>142</v>
      </c>
      <c r="H73" s="23"/>
      <c r="I73" s="23"/>
      <c r="J73" s="23"/>
    </row>
    <row r="74" spans="1:10" ht="63" customHeight="1" x14ac:dyDescent="0.3">
      <c r="A74" s="262"/>
      <c r="B74" s="20"/>
      <c r="C74" s="20">
        <v>13.2</v>
      </c>
      <c r="D74" s="21" t="s">
        <v>80</v>
      </c>
      <c r="E74" s="22">
        <v>3</v>
      </c>
      <c r="F74" s="23"/>
      <c r="G74" s="24" t="s">
        <v>143</v>
      </c>
      <c r="H74" s="23"/>
      <c r="I74" s="23"/>
      <c r="J74" s="23"/>
    </row>
    <row r="75" spans="1:10" ht="39.75" customHeight="1" x14ac:dyDescent="0.2">
      <c r="A75" s="257" t="s">
        <v>135</v>
      </c>
      <c r="B75" s="34" t="s">
        <v>17</v>
      </c>
      <c r="C75" s="34" t="s">
        <v>18</v>
      </c>
      <c r="D75" s="34" t="s">
        <v>19</v>
      </c>
      <c r="E75" s="35" t="s">
        <v>35</v>
      </c>
      <c r="F75" s="34" t="s">
        <v>49</v>
      </c>
      <c r="G75" s="34" t="s">
        <v>6</v>
      </c>
      <c r="H75" s="34" t="s">
        <v>8</v>
      </c>
      <c r="I75" s="34" t="s">
        <v>89</v>
      </c>
      <c r="J75" s="34" t="s">
        <v>90</v>
      </c>
    </row>
    <row r="76" spans="1:10" ht="86.25" customHeight="1" x14ac:dyDescent="0.3">
      <c r="A76" s="258"/>
      <c r="B76" s="19" t="s">
        <v>144</v>
      </c>
      <c r="C76" s="20">
        <v>14.1</v>
      </c>
      <c r="D76" s="21" t="s">
        <v>27</v>
      </c>
      <c r="E76" s="22">
        <v>3</v>
      </c>
      <c r="F76" s="23"/>
      <c r="G76" s="24" t="s">
        <v>145</v>
      </c>
      <c r="H76" s="23"/>
      <c r="I76" s="23"/>
      <c r="J76" s="23"/>
    </row>
    <row r="77" spans="1:10" ht="91.5" customHeight="1" x14ac:dyDescent="0.3">
      <c r="A77" s="258"/>
      <c r="B77" s="20"/>
      <c r="C77" s="20">
        <v>14.2</v>
      </c>
      <c r="D77" s="21" t="s">
        <v>34</v>
      </c>
      <c r="E77" s="22">
        <v>3</v>
      </c>
      <c r="F77" s="23"/>
      <c r="G77" s="24" t="s">
        <v>146</v>
      </c>
      <c r="H77" s="23"/>
      <c r="I77" s="23"/>
      <c r="J77" s="23"/>
    </row>
    <row r="78" spans="1:10" ht="91.5" customHeight="1" x14ac:dyDescent="0.3">
      <c r="A78" s="258"/>
      <c r="B78" s="58"/>
      <c r="C78" s="58">
        <v>14.3</v>
      </c>
      <c r="D78" s="73" t="s">
        <v>255</v>
      </c>
      <c r="E78" s="59">
        <v>1</v>
      </c>
      <c r="F78" s="60"/>
      <c r="G78" s="63" t="s">
        <v>256</v>
      </c>
      <c r="H78" s="60"/>
      <c r="I78" s="60"/>
      <c r="J78" s="60"/>
    </row>
    <row r="79" spans="1:10" ht="39.75" customHeight="1" x14ac:dyDescent="0.2">
      <c r="A79" s="258"/>
      <c r="B79" s="34" t="s">
        <v>17</v>
      </c>
      <c r="C79" s="34" t="s">
        <v>18</v>
      </c>
      <c r="D79" s="34" t="s">
        <v>19</v>
      </c>
      <c r="E79" s="35" t="s">
        <v>35</v>
      </c>
      <c r="F79" s="34" t="s">
        <v>49</v>
      </c>
      <c r="G79" s="34" t="s">
        <v>6</v>
      </c>
      <c r="H79" s="34" t="s">
        <v>8</v>
      </c>
      <c r="I79" s="34" t="s">
        <v>89</v>
      </c>
      <c r="J79" s="34" t="s">
        <v>90</v>
      </c>
    </row>
    <row r="80" spans="1:10" ht="344.25" customHeight="1" x14ac:dyDescent="0.3">
      <c r="A80" s="259"/>
      <c r="B80" s="19" t="s">
        <v>147</v>
      </c>
      <c r="C80" s="20">
        <v>15.1</v>
      </c>
      <c r="D80" s="21" t="s">
        <v>51</v>
      </c>
      <c r="E80" s="22">
        <v>3</v>
      </c>
      <c r="F80" s="23"/>
      <c r="G80" s="24" t="s">
        <v>224</v>
      </c>
      <c r="H80" s="23"/>
      <c r="I80" s="23"/>
      <c r="J80" s="23"/>
    </row>
    <row r="81" spans="1:10" ht="39.75" customHeight="1" x14ac:dyDescent="0.2">
      <c r="A81" s="36" t="s">
        <v>16</v>
      </c>
      <c r="B81" s="37" t="s">
        <v>17</v>
      </c>
      <c r="C81" s="37" t="s">
        <v>18</v>
      </c>
      <c r="D81" s="37" t="s">
        <v>19</v>
      </c>
      <c r="E81" s="38" t="s">
        <v>35</v>
      </c>
      <c r="F81" s="37" t="s">
        <v>49</v>
      </c>
      <c r="G81" s="37" t="s">
        <v>6</v>
      </c>
      <c r="H81" s="37" t="s">
        <v>8</v>
      </c>
      <c r="I81" s="37" t="s">
        <v>89</v>
      </c>
      <c r="J81" s="37" t="s">
        <v>90</v>
      </c>
    </row>
    <row r="82" spans="1:10" ht="285" customHeight="1" x14ac:dyDescent="0.3">
      <c r="A82" s="257" t="s">
        <v>148</v>
      </c>
      <c r="B82" s="19" t="s">
        <v>149</v>
      </c>
      <c r="C82" s="20">
        <v>16.100000000000001</v>
      </c>
      <c r="D82" s="21" t="s">
        <v>257</v>
      </c>
      <c r="E82" s="22" t="s">
        <v>7</v>
      </c>
      <c r="F82" s="23"/>
      <c r="G82" s="24" t="s">
        <v>258</v>
      </c>
      <c r="H82" s="23"/>
      <c r="I82" s="23"/>
      <c r="J82" s="23"/>
    </row>
    <row r="83" spans="1:10" ht="148.5" customHeight="1" x14ac:dyDescent="0.3">
      <c r="A83" s="258"/>
      <c r="B83" s="20"/>
      <c r="C83" s="20">
        <v>16.2</v>
      </c>
      <c r="D83" s="21" t="s">
        <v>60</v>
      </c>
      <c r="E83" s="22" t="s">
        <v>7</v>
      </c>
      <c r="F83" s="23"/>
      <c r="G83" s="24" t="s">
        <v>150</v>
      </c>
      <c r="H83" s="23"/>
      <c r="I83" s="23"/>
      <c r="J83" s="23"/>
    </row>
    <row r="84" spans="1:10" ht="46.5" customHeight="1" x14ac:dyDescent="0.3">
      <c r="A84" s="258"/>
      <c r="B84" s="20"/>
      <c r="C84" s="20">
        <v>16.3</v>
      </c>
      <c r="D84" s="21" t="s">
        <v>192</v>
      </c>
      <c r="E84" s="22">
        <v>1</v>
      </c>
      <c r="F84" s="23"/>
      <c r="G84" s="24" t="s">
        <v>151</v>
      </c>
      <c r="H84" s="23"/>
      <c r="I84" s="23"/>
      <c r="J84" s="23"/>
    </row>
    <row r="85" spans="1:10" ht="59.25" customHeight="1" x14ac:dyDescent="0.3">
      <c r="A85" s="258"/>
      <c r="B85" s="20"/>
      <c r="C85" s="20">
        <v>16.399999999999999</v>
      </c>
      <c r="D85" s="21" t="s">
        <v>193</v>
      </c>
      <c r="E85" s="22">
        <v>1</v>
      </c>
      <c r="F85" s="23"/>
      <c r="G85" s="24" t="s">
        <v>152</v>
      </c>
      <c r="H85" s="23"/>
      <c r="I85" s="23"/>
      <c r="J85" s="23"/>
    </row>
    <row r="86" spans="1:10" ht="40.5" customHeight="1" x14ac:dyDescent="0.2">
      <c r="A86" s="258"/>
      <c r="B86" s="37" t="s">
        <v>17</v>
      </c>
      <c r="C86" s="37" t="s">
        <v>18</v>
      </c>
      <c r="D86" s="37" t="s">
        <v>19</v>
      </c>
      <c r="E86" s="38" t="s">
        <v>35</v>
      </c>
      <c r="F86" s="37" t="s">
        <v>49</v>
      </c>
      <c r="G86" s="37" t="s">
        <v>6</v>
      </c>
      <c r="H86" s="37" t="s">
        <v>8</v>
      </c>
      <c r="I86" s="37" t="s">
        <v>89</v>
      </c>
      <c r="J86" s="37" t="s">
        <v>90</v>
      </c>
    </row>
    <row r="87" spans="1:10" ht="54.75" customHeight="1" x14ac:dyDescent="0.3">
      <c r="A87" s="258"/>
      <c r="B87" s="19" t="s">
        <v>153</v>
      </c>
      <c r="C87" s="20">
        <v>17.100000000000001</v>
      </c>
      <c r="D87" s="21" t="s">
        <v>61</v>
      </c>
      <c r="E87" s="22">
        <v>2</v>
      </c>
      <c r="F87" s="23"/>
      <c r="G87" s="24" t="s">
        <v>154</v>
      </c>
      <c r="H87" s="23"/>
      <c r="I87" s="23"/>
      <c r="J87" s="23"/>
    </row>
    <row r="88" spans="1:10" ht="62.25" customHeight="1" x14ac:dyDescent="0.3">
      <c r="A88" s="258"/>
      <c r="B88" s="20"/>
      <c r="C88" s="20">
        <v>17.2</v>
      </c>
      <c r="D88" s="21" t="s">
        <v>62</v>
      </c>
      <c r="E88" s="22">
        <v>2</v>
      </c>
      <c r="F88" s="23"/>
      <c r="G88" s="24" t="s">
        <v>155</v>
      </c>
      <c r="H88" s="23"/>
      <c r="I88" s="23"/>
      <c r="J88" s="23"/>
    </row>
    <row r="89" spans="1:10" ht="51" customHeight="1" x14ac:dyDescent="0.3">
      <c r="A89" s="258"/>
      <c r="B89" s="20"/>
      <c r="C89" s="20">
        <v>17.3</v>
      </c>
      <c r="D89" s="21" t="s">
        <v>63</v>
      </c>
      <c r="E89" s="22">
        <v>3</v>
      </c>
      <c r="F89" s="23"/>
      <c r="G89" s="24" t="s">
        <v>156</v>
      </c>
      <c r="H89" s="23"/>
      <c r="I89" s="23"/>
      <c r="J89" s="23"/>
    </row>
    <row r="90" spans="1:10" ht="50.25" customHeight="1" x14ac:dyDescent="0.3">
      <c r="A90" s="259"/>
      <c r="B90" s="20"/>
      <c r="C90" s="20">
        <v>17.399999999999999</v>
      </c>
      <c r="D90" s="21" t="s">
        <v>36</v>
      </c>
      <c r="E90" s="22">
        <v>2</v>
      </c>
      <c r="F90" s="23"/>
      <c r="G90" s="24" t="s">
        <v>157</v>
      </c>
      <c r="H90" s="23"/>
      <c r="I90" s="23"/>
      <c r="J90" s="23"/>
    </row>
    <row r="91" spans="1:10" ht="59.25" customHeight="1" x14ac:dyDescent="0.3">
      <c r="A91" s="260" t="s">
        <v>148</v>
      </c>
      <c r="B91" s="20"/>
      <c r="C91" s="20">
        <v>17.5</v>
      </c>
      <c r="D91" s="21" t="s">
        <v>48</v>
      </c>
      <c r="E91" s="22">
        <v>2</v>
      </c>
      <c r="F91" s="23"/>
      <c r="G91" s="24" t="s">
        <v>70</v>
      </c>
      <c r="H91" s="23"/>
      <c r="I91" s="23"/>
      <c r="J91" s="23"/>
    </row>
    <row r="92" spans="1:10" ht="40.5" customHeight="1" x14ac:dyDescent="0.2">
      <c r="A92" s="258"/>
      <c r="B92" s="37" t="s">
        <v>17</v>
      </c>
      <c r="C92" s="37" t="s">
        <v>18</v>
      </c>
      <c r="D92" s="37" t="s">
        <v>19</v>
      </c>
      <c r="E92" s="38" t="s">
        <v>35</v>
      </c>
      <c r="F92" s="37" t="s">
        <v>49</v>
      </c>
      <c r="G92" s="37" t="s">
        <v>6</v>
      </c>
      <c r="H92" s="37" t="s">
        <v>8</v>
      </c>
      <c r="I92" s="37" t="s">
        <v>89</v>
      </c>
      <c r="J92" s="37" t="s">
        <v>90</v>
      </c>
    </row>
    <row r="93" spans="1:10" ht="79.5" customHeight="1" x14ac:dyDescent="0.3">
      <c r="A93" s="258"/>
      <c r="B93" s="19" t="s">
        <v>158</v>
      </c>
      <c r="C93" s="20">
        <v>18.100000000000001</v>
      </c>
      <c r="D93" s="21" t="s">
        <v>56</v>
      </c>
      <c r="E93" s="22">
        <v>1</v>
      </c>
      <c r="F93" s="23"/>
      <c r="G93" s="24" t="s">
        <v>159</v>
      </c>
      <c r="H93" s="23"/>
      <c r="I93" s="23"/>
      <c r="J93" s="23"/>
    </row>
    <row r="94" spans="1:10" ht="146.25" customHeight="1" x14ac:dyDescent="0.3">
      <c r="A94" s="258"/>
      <c r="B94" s="20"/>
      <c r="C94" s="20">
        <v>18.2</v>
      </c>
      <c r="D94" s="21" t="s">
        <v>57</v>
      </c>
      <c r="E94" s="22" t="s">
        <v>7</v>
      </c>
      <c r="F94" s="23"/>
      <c r="G94" s="24" t="s">
        <v>160</v>
      </c>
      <c r="H94" s="23"/>
      <c r="I94" s="23"/>
      <c r="J94" s="23"/>
    </row>
    <row r="95" spans="1:10" ht="119.25" customHeight="1" x14ac:dyDescent="0.3">
      <c r="A95" s="258"/>
      <c r="B95" s="20"/>
      <c r="C95" s="20">
        <v>18.3</v>
      </c>
      <c r="D95" s="21" t="s">
        <v>259</v>
      </c>
      <c r="E95" s="22">
        <v>1</v>
      </c>
      <c r="F95" s="23"/>
      <c r="G95" s="24" t="s">
        <v>260</v>
      </c>
      <c r="H95" s="23"/>
      <c r="I95" s="23"/>
      <c r="J95" s="23"/>
    </row>
    <row r="96" spans="1:10" ht="105" customHeight="1" x14ac:dyDescent="0.3">
      <c r="A96" s="258"/>
      <c r="B96" s="20"/>
      <c r="C96" s="20">
        <v>18.399999999999999</v>
      </c>
      <c r="D96" s="21" t="s">
        <v>261</v>
      </c>
      <c r="E96" s="22">
        <v>2</v>
      </c>
      <c r="F96" s="23"/>
      <c r="G96" s="24" t="s">
        <v>225</v>
      </c>
      <c r="H96" s="23"/>
      <c r="I96" s="23"/>
      <c r="J96" s="23"/>
    </row>
    <row r="97" spans="1:10" ht="88.5" customHeight="1" x14ac:dyDescent="0.3">
      <c r="A97" s="258"/>
      <c r="B97" s="20"/>
      <c r="C97" s="20">
        <v>18.5</v>
      </c>
      <c r="D97" s="21" t="s">
        <v>84</v>
      </c>
      <c r="E97" s="22">
        <v>1</v>
      </c>
      <c r="F97" s="23"/>
      <c r="G97" s="24" t="s">
        <v>226</v>
      </c>
      <c r="H97" s="23"/>
      <c r="I97" s="23"/>
      <c r="J97" s="23"/>
    </row>
    <row r="98" spans="1:10" ht="60.75" customHeight="1" x14ac:dyDescent="0.3">
      <c r="A98" s="258"/>
      <c r="B98" s="53"/>
      <c r="C98" s="53">
        <v>18.600000000000001</v>
      </c>
      <c r="D98" s="54" t="s">
        <v>23</v>
      </c>
      <c r="E98" s="55">
        <v>1</v>
      </c>
      <c r="F98" s="56"/>
      <c r="G98" s="57" t="s">
        <v>161</v>
      </c>
      <c r="H98" s="56"/>
      <c r="I98" s="56"/>
      <c r="J98" s="56"/>
    </row>
    <row r="99" spans="1:10" s="61" customFormat="1" ht="48.75" customHeight="1" x14ac:dyDescent="0.3">
      <c r="A99" s="258"/>
      <c r="B99" s="58"/>
      <c r="C99" s="58">
        <v>18.7</v>
      </c>
      <c r="D99" s="74" t="s">
        <v>162</v>
      </c>
      <c r="E99" s="59">
        <v>1</v>
      </c>
      <c r="F99" s="63"/>
      <c r="G99" s="74" t="s">
        <v>163</v>
      </c>
      <c r="H99" s="60"/>
      <c r="I99" s="60"/>
      <c r="J99" s="60"/>
    </row>
    <row r="100" spans="1:10" ht="39.75" customHeight="1" x14ac:dyDescent="0.2">
      <c r="A100" s="258"/>
      <c r="B100" s="37" t="s">
        <v>17</v>
      </c>
      <c r="C100" s="37" t="s">
        <v>18</v>
      </c>
      <c r="D100" s="37" t="s">
        <v>19</v>
      </c>
      <c r="E100" s="38" t="s">
        <v>35</v>
      </c>
      <c r="F100" s="37" t="s">
        <v>49</v>
      </c>
      <c r="G100" s="37" t="s">
        <v>6</v>
      </c>
      <c r="H100" s="37" t="s">
        <v>8</v>
      </c>
      <c r="I100" s="37" t="s">
        <v>89</v>
      </c>
      <c r="J100" s="37" t="s">
        <v>90</v>
      </c>
    </row>
    <row r="101" spans="1:10" ht="87" customHeight="1" x14ac:dyDescent="0.3">
      <c r="A101" s="259"/>
      <c r="B101" s="19" t="s">
        <v>164</v>
      </c>
      <c r="C101" s="20">
        <v>19.100000000000001</v>
      </c>
      <c r="D101" s="21" t="s">
        <v>85</v>
      </c>
      <c r="E101" s="22">
        <v>3</v>
      </c>
      <c r="F101" s="23"/>
      <c r="G101" s="24" t="s">
        <v>239</v>
      </c>
      <c r="H101" s="23"/>
      <c r="I101" s="23"/>
      <c r="J101" s="23"/>
    </row>
    <row r="102" spans="1:10" ht="39.75" customHeight="1" x14ac:dyDescent="0.2">
      <c r="A102" s="39" t="s">
        <v>16</v>
      </c>
      <c r="B102" s="40" t="s">
        <v>17</v>
      </c>
      <c r="C102" s="40" t="s">
        <v>18</v>
      </c>
      <c r="D102" s="40" t="s">
        <v>19</v>
      </c>
      <c r="E102" s="41" t="s">
        <v>35</v>
      </c>
      <c r="F102" s="40" t="s">
        <v>49</v>
      </c>
      <c r="G102" s="40" t="s">
        <v>6</v>
      </c>
      <c r="H102" s="40" t="s">
        <v>8</v>
      </c>
      <c r="I102" s="40" t="s">
        <v>89</v>
      </c>
      <c r="J102" s="40" t="s">
        <v>90</v>
      </c>
    </row>
    <row r="103" spans="1:10" ht="120" customHeight="1" x14ac:dyDescent="0.3">
      <c r="A103" s="257" t="s">
        <v>165</v>
      </c>
      <c r="B103" s="19" t="s">
        <v>166</v>
      </c>
      <c r="C103" s="20">
        <v>20.100000000000001</v>
      </c>
      <c r="D103" s="21" t="s">
        <v>262</v>
      </c>
      <c r="E103" s="22">
        <v>3</v>
      </c>
      <c r="F103" s="23"/>
      <c r="G103" s="24" t="s">
        <v>234</v>
      </c>
      <c r="H103" s="23"/>
      <c r="I103" s="23"/>
      <c r="J103" s="23"/>
    </row>
    <row r="104" spans="1:10" ht="76.5" customHeight="1" x14ac:dyDescent="0.3">
      <c r="A104" s="258"/>
      <c r="B104" s="20"/>
      <c r="C104" s="20">
        <v>20.2</v>
      </c>
      <c r="D104" s="21" t="s">
        <v>86</v>
      </c>
      <c r="E104" s="22" t="s">
        <v>7</v>
      </c>
      <c r="F104" s="23"/>
      <c r="G104" s="24" t="s">
        <v>167</v>
      </c>
      <c r="H104" s="23"/>
      <c r="I104" s="23"/>
      <c r="J104" s="23"/>
    </row>
    <row r="105" spans="1:10" ht="140.25" customHeight="1" x14ac:dyDescent="0.3">
      <c r="A105" s="259"/>
      <c r="B105" s="20"/>
      <c r="C105" s="20">
        <v>20.3</v>
      </c>
      <c r="D105" s="21" t="s">
        <v>263</v>
      </c>
      <c r="E105" s="22" t="s">
        <v>7</v>
      </c>
      <c r="F105" s="23"/>
      <c r="G105" s="24" t="s">
        <v>168</v>
      </c>
      <c r="H105" s="23"/>
      <c r="I105" s="23"/>
      <c r="J105" s="23"/>
    </row>
    <row r="106" spans="1:10" ht="120.75" customHeight="1" x14ac:dyDescent="0.3">
      <c r="A106" s="257" t="s">
        <v>165</v>
      </c>
      <c r="B106" s="20"/>
      <c r="C106" s="20">
        <v>20.399999999999999</v>
      </c>
      <c r="D106" s="21" t="s">
        <v>264</v>
      </c>
      <c r="E106" s="22" t="s">
        <v>7</v>
      </c>
      <c r="F106" s="23"/>
      <c r="G106" s="24" t="s">
        <v>227</v>
      </c>
      <c r="H106" s="23"/>
      <c r="I106" s="23"/>
      <c r="J106" s="23"/>
    </row>
    <row r="107" spans="1:10" ht="165.75" customHeight="1" x14ac:dyDescent="0.3">
      <c r="A107" s="258"/>
      <c r="B107" s="20"/>
      <c r="C107" s="20">
        <v>20.5</v>
      </c>
      <c r="D107" s="75" t="s">
        <v>265</v>
      </c>
      <c r="E107" s="22" t="s">
        <v>7</v>
      </c>
      <c r="F107" s="23"/>
      <c r="G107" s="24" t="s">
        <v>228</v>
      </c>
      <c r="H107" s="23"/>
      <c r="I107" s="23"/>
      <c r="J107" s="23"/>
    </row>
    <row r="108" spans="1:10" ht="109.5" customHeight="1" x14ac:dyDescent="0.3">
      <c r="A108" s="258"/>
      <c r="B108" s="20"/>
      <c r="C108" s="20">
        <v>20.6</v>
      </c>
      <c r="D108" s="21" t="s">
        <v>266</v>
      </c>
      <c r="E108" s="22" t="s">
        <v>7</v>
      </c>
      <c r="F108" s="23"/>
      <c r="G108" s="24" t="s">
        <v>169</v>
      </c>
      <c r="H108" s="23"/>
      <c r="I108" s="23"/>
      <c r="J108" s="23"/>
    </row>
    <row r="109" spans="1:10" ht="109.5" customHeight="1" x14ac:dyDescent="0.3">
      <c r="A109" s="258"/>
      <c r="B109" s="58"/>
      <c r="C109" s="58">
        <v>20.7</v>
      </c>
      <c r="D109" s="73" t="s">
        <v>267</v>
      </c>
      <c r="E109" s="22" t="s">
        <v>7</v>
      </c>
      <c r="F109" s="60"/>
      <c r="G109" s="63" t="s">
        <v>268</v>
      </c>
      <c r="H109" s="60"/>
      <c r="I109" s="60"/>
      <c r="J109" s="60"/>
    </row>
    <row r="110" spans="1:10" ht="42" customHeight="1" x14ac:dyDescent="0.2">
      <c r="A110" s="258"/>
      <c r="B110" s="40" t="s">
        <v>17</v>
      </c>
      <c r="C110" s="40" t="s">
        <v>18</v>
      </c>
      <c r="D110" s="40" t="s">
        <v>19</v>
      </c>
      <c r="E110" s="41" t="s">
        <v>35</v>
      </c>
      <c r="F110" s="40" t="s">
        <v>49</v>
      </c>
      <c r="G110" s="40" t="s">
        <v>6</v>
      </c>
      <c r="H110" s="40" t="s">
        <v>8</v>
      </c>
      <c r="I110" s="40" t="s">
        <v>89</v>
      </c>
      <c r="J110" s="40" t="s">
        <v>90</v>
      </c>
    </row>
    <row r="111" spans="1:10" ht="101.25" customHeight="1" x14ac:dyDescent="0.3">
      <c r="A111" s="258"/>
      <c r="B111" s="19" t="s">
        <v>170</v>
      </c>
      <c r="C111" s="20">
        <v>21.1</v>
      </c>
      <c r="D111" s="21" t="s">
        <v>269</v>
      </c>
      <c r="E111" s="22">
        <v>3</v>
      </c>
      <c r="F111" s="23"/>
      <c r="G111" s="24" t="s">
        <v>229</v>
      </c>
      <c r="H111" s="23"/>
      <c r="I111" s="23"/>
      <c r="J111" s="23"/>
    </row>
    <row r="112" spans="1:10" ht="122.25" customHeight="1" x14ac:dyDescent="0.3">
      <c r="A112" s="258"/>
      <c r="B112" s="62"/>
      <c r="C112" s="58">
        <v>21.2</v>
      </c>
      <c r="D112" s="52" t="s">
        <v>270</v>
      </c>
      <c r="E112" s="59">
        <v>2</v>
      </c>
      <c r="F112" s="60"/>
      <c r="G112" s="63" t="s">
        <v>230</v>
      </c>
      <c r="H112" s="60"/>
      <c r="I112" s="60"/>
      <c r="J112" s="60"/>
    </row>
    <row r="113" spans="1:10" ht="82.5" customHeight="1" x14ac:dyDescent="0.3">
      <c r="A113" s="258"/>
      <c r="B113" s="20"/>
      <c r="C113" s="20">
        <v>21.3</v>
      </c>
      <c r="D113" s="21" t="s">
        <v>25</v>
      </c>
      <c r="E113" s="22">
        <v>2</v>
      </c>
      <c r="F113" s="23"/>
      <c r="G113" s="24" t="s">
        <v>171</v>
      </c>
      <c r="H113" s="23"/>
      <c r="I113" s="23"/>
      <c r="J113" s="23"/>
    </row>
    <row r="114" spans="1:10" ht="73.5" customHeight="1" x14ac:dyDescent="0.3">
      <c r="A114" s="258"/>
      <c r="B114" s="20"/>
      <c r="C114" s="20">
        <v>21.4</v>
      </c>
      <c r="D114" s="21" t="s">
        <v>71</v>
      </c>
      <c r="E114" s="22">
        <v>3</v>
      </c>
      <c r="F114" s="23"/>
      <c r="G114" s="24" t="s">
        <v>172</v>
      </c>
      <c r="H114" s="23"/>
      <c r="I114" s="23"/>
      <c r="J114" s="23"/>
    </row>
    <row r="115" spans="1:10" ht="36.75" customHeight="1" x14ac:dyDescent="0.2">
      <c r="A115" s="258"/>
      <c r="B115" s="40" t="s">
        <v>17</v>
      </c>
      <c r="C115" s="40" t="s">
        <v>18</v>
      </c>
      <c r="D115" s="40" t="s">
        <v>19</v>
      </c>
      <c r="E115" s="41" t="s">
        <v>35</v>
      </c>
      <c r="F115" s="40" t="s">
        <v>49</v>
      </c>
      <c r="G115" s="40" t="s">
        <v>6</v>
      </c>
      <c r="H115" s="40" t="s">
        <v>8</v>
      </c>
      <c r="I115" s="40" t="s">
        <v>89</v>
      </c>
      <c r="J115" s="40" t="s">
        <v>90</v>
      </c>
    </row>
    <row r="116" spans="1:10" ht="130.5" customHeight="1" x14ac:dyDescent="0.3">
      <c r="A116" s="259"/>
      <c r="B116" s="19" t="s">
        <v>173</v>
      </c>
      <c r="C116" s="20">
        <v>22.1</v>
      </c>
      <c r="D116" s="21" t="s">
        <v>72</v>
      </c>
      <c r="E116" s="22">
        <v>3</v>
      </c>
      <c r="F116" s="23"/>
      <c r="G116" s="24" t="s">
        <v>174</v>
      </c>
      <c r="H116" s="23"/>
      <c r="I116" s="23"/>
      <c r="J116" s="23"/>
    </row>
    <row r="117" spans="1:10" ht="39.75" customHeight="1" x14ac:dyDescent="0.2">
      <c r="A117" s="42" t="s">
        <v>16</v>
      </c>
      <c r="B117" s="43" t="s">
        <v>17</v>
      </c>
      <c r="C117" s="43" t="s">
        <v>18</v>
      </c>
      <c r="D117" s="43" t="s">
        <v>19</v>
      </c>
      <c r="E117" s="44" t="s">
        <v>35</v>
      </c>
      <c r="F117" s="43" t="s">
        <v>49</v>
      </c>
      <c r="G117" s="43" t="s">
        <v>6</v>
      </c>
      <c r="H117" s="43" t="s">
        <v>8</v>
      </c>
      <c r="I117" s="43" t="s">
        <v>89</v>
      </c>
      <c r="J117" s="43" t="s">
        <v>90</v>
      </c>
    </row>
    <row r="118" spans="1:10" ht="108" customHeight="1" x14ac:dyDescent="0.3">
      <c r="A118" s="257" t="s">
        <v>175</v>
      </c>
      <c r="B118" s="19" t="s">
        <v>176</v>
      </c>
      <c r="C118" s="20">
        <v>23.1</v>
      </c>
      <c r="D118" s="21" t="s">
        <v>81</v>
      </c>
      <c r="E118" s="22" t="s">
        <v>7</v>
      </c>
      <c r="F118" s="23"/>
      <c r="G118" s="24" t="s">
        <v>177</v>
      </c>
      <c r="H118" s="23"/>
      <c r="I118" s="23"/>
      <c r="J118" s="23"/>
    </row>
    <row r="119" spans="1:10" ht="84" customHeight="1" x14ac:dyDescent="0.3">
      <c r="A119" s="258"/>
      <c r="B119" s="20"/>
      <c r="C119" s="20">
        <v>23.2</v>
      </c>
      <c r="D119" s="21" t="s">
        <v>82</v>
      </c>
      <c r="E119" s="22" t="s">
        <v>7</v>
      </c>
      <c r="F119" s="23"/>
      <c r="G119" s="24" t="s">
        <v>178</v>
      </c>
      <c r="H119" s="23"/>
      <c r="I119" s="23"/>
      <c r="J119" s="23"/>
    </row>
    <row r="120" spans="1:10" ht="211.5" customHeight="1" x14ac:dyDescent="0.3">
      <c r="A120" s="258"/>
      <c r="B120" s="20"/>
      <c r="C120" s="20">
        <v>23.3</v>
      </c>
      <c r="D120" s="21" t="s">
        <v>271</v>
      </c>
      <c r="E120" s="22">
        <v>2</v>
      </c>
      <c r="F120" s="23"/>
      <c r="G120" s="24" t="s">
        <v>272</v>
      </c>
      <c r="H120" s="23"/>
      <c r="I120" s="23"/>
      <c r="J120" s="23"/>
    </row>
    <row r="121" spans="1:10" ht="83.25" customHeight="1" x14ac:dyDescent="0.3">
      <c r="A121" s="259"/>
      <c r="B121" s="20"/>
      <c r="C121" s="20">
        <v>23.4</v>
      </c>
      <c r="D121" s="21" t="s">
        <v>273</v>
      </c>
      <c r="E121" s="22">
        <v>2</v>
      </c>
      <c r="F121" s="23"/>
      <c r="G121" s="24" t="s">
        <v>179</v>
      </c>
      <c r="H121" s="23"/>
      <c r="I121" s="23"/>
      <c r="J121" s="23"/>
    </row>
    <row r="122" spans="1:10" ht="50.1" customHeight="1" x14ac:dyDescent="0.2">
      <c r="A122" s="257" t="s">
        <v>175</v>
      </c>
      <c r="B122" s="43" t="s">
        <v>17</v>
      </c>
      <c r="C122" s="43" t="s">
        <v>18</v>
      </c>
      <c r="D122" s="43" t="s">
        <v>19</v>
      </c>
      <c r="E122" s="44" t="s">
        <v>35</v>
      </c>
      <c r="F122" s="43" t="s">
        <v>49</v>
      </c>
      <c r="G122" s="43" t="s">
        <v>6</v>
      </c>
      <c r="H122" s="43" t="s">
        <v>8</v>
      </c>
      <c r="I122" s="43" t="s">
        <v>89</v>
      </c>
      <c r="J122" s="43" t="s">
        <v>90</v>
      </c>
    </row>
    <row r="123" spans="1:10" ht="88.5" customHeight="1" x14ac:dyDescent="0.3">
      <c r="A123" s="258"/>
      <c r="B123" s="19" t="s">
        <v>180</v>
      </c>
      <c r="C123" s="20">
        <v>24.1</v>
      </c>
      <c r="D123" s="21" t="s">
        <v>53</v>
      </c>
      <c r="E123" s="22">
        <v>1</v>
      </c>
      <c r="F123" s="23"/>
      <c r="G123" s="24" t="s">
        <v>181</v>
      </c>
      <c r="H123" s="23"/>
      <c r="I123" s="23"/>
      <c r="J123" s="23"/>
    </row>
    <row r="124" spans="1:10" ht="75.75" customHeight="1" x14ac:dyDescent="0.3">
      <c r="A124" s="258"/>
      <c r="B124" s="20"/>
      <c r="C124" s="20">
        <v>24.2</v>
      </c>
      <c r="D124" s="21" t="s">
        <v>231</v>
      </c>
      <c r="E124" s="22">
        <v>2</v>
      </c>
      <c r="F124" s="23"/>
      <c r="G124" s="24" t="s">
        <v>182</v>
      </c>
      <c r="H124" s="23"/>
      <c r="I124" s="23"/>
      <c r="J124" s="23"/>
    </row>
    <row r="125" spans="1:10" ht="72.75" customHeight="1" x14ac:dyDescent="0.3">
      <c r="A125" s="258"/>
      <c r="B125" s="20"/>
      <c r="C125" s="20">
        <v>24.3</v>
      </c>
      <c r="D125" s="21" t="s">
        <v>54</v>
      </c>
      <c r="E125" s="22">
        <v>1</v>
      </c>
      <c r="F125" s="23"/>
      <c r="G125" s="24" t="s">
        <v>183</v>
      </c>
      <c r="H125" s="23"/>
      <c r="I125" s="23"/>
      <c r="J125" s="23"/>
    </row>
    <row r="126" spans="1:10" ht="69" customHeight="1" x14ac:dyDescent="0.3">
      <c r="A126" s="258"/>
      <c r="B126" s="20"/>
      <c r="C126" s="20">
        <v>24.4</v>
      </c>
      <c r="D126" s="21" t="s">
        <v>232</v>
      </c>
      <c r="E126" s="22">
        <v>1</v>
      </c>
      <c r="F126" s="23"/>
      <c r="G126" s="24" t="s">
        <v>184</v>
      </c>
      <c r="H126" s="23"/>
      <c r="I126" s="23"/>
      <c r="J126" s="23"/>
    </row>
    <row r="127" spans="1:10" ht="45" customHeight="1" x14ac:dyDescent="0.2">
      <c r="A127" s="258"/>
      <c r="B127" s="43" t="s">
        <v>17</v>
      </c>
      <c r="C127" s="43" t="s">
        <v>18</v>
      </c>
      <c r="D127" s="43" t="s">
        <v>19</v>
      </c>
      <c r="E127" s="44" t="s">
        <v>35</v>
      </c>
      <c r="F127" s="43" t="s">
        <v>49</v>
      </c>
      <c r="G127" s="43" t="s">
        <v>6</v>
      </c>
      <c r="H127" s="43" t="s">
        <v>8</v>
      </c>
      <c r="I127" s="43" t="s">
        <v>89</v>
      </c>
      <c r="J127" s="43" t="s">
        <v>90</v>
      </c>
    </row>
    <row r="128" spans="1:10" ht="179.25" customHeight="1" x14ac:dyDescent="0.3">
      <c r="A128" s="259"/>
      <c r="B128" s="19" t="s">
        <v>185</v>
      </c>
      <c r="C128" s="20">
        <v>25.1</v>
      </c>
      <c r="D128" s="21" t="s">
        <v>59</v>
      </c>
      <c r="E128" s="22">
        <v>3</v>
      </c>
      <c r="F128" s="23"/>
      <c r="G128" s="24" t="s">
        <v>186</v>
      </c>
      <c r="H128" s="23"/>
      <c r="I128" s="23"/>
      <c r="J128" s="23"/>
    </row>
    <row r="129" spans="1:10" ht="50.1" customHeight="1" x14ac:dyDescent="0.2">
      <c r="A129" s="45" t="s">
        <v>16</v>
      </c>
      <c r="B129" s="46" t="s">
        <v>17</v>
      </c>
      <c r="C129" s="46" t="s">
        <v>18</v>
      </c>
      <c r="D129" s="46" t="s">
        <v>19</v>
      </c>
      <c r="E129" s="47" t="s">
        <v>35</v>
      </c>
      <c r="F129" s="46" t="s">
        <v>49</v>
      </c>
      <c r="G129" s="46" t="s">
        <v>6</v>
      </c>
      <c r="H129" s="46" t="s">
        <v>8</v>
      </c>
      <c r="I129" s="46" t="s">
        <v>89</v>
      </c>
      <c r="J129" s="46" t="s">
        <v>90</v>
      </c>
    </row>
    <row r="130" spans="1:10" ht="156.75" customHeight="1" x14ac:dyDescent="0.3">
      <c r="A130" s="257" t="s">
        <v>187</v>
      </c>
      <c r="B130" s="19" t="s">
        <v>188</v>
      </c>
      <c r="C130" s="20">
        <v>26.1</v>
      </c>
      <c r="D130" s="21" t="s">
        <v>274</v>
      </c>
      <c r="E130" s="22" t="s">
        <v>7</v>
      </c>
      <c r="F130" s="23"/>
      <c r="G130" s="24" t="s">
        <v>189</v>
      </c>
      <c r="H130" s="23"/>
      <c r="I130" s="23"/>
      <c r="J130" s="23"/>
    </row>
    <row r="131" spans="1:10" ht="93.75" customHeight="1" x14ac:dyDescent="0.3">
      <c r="A131" s="258"/>
      <c r="B131" s="20"/>
      <c r="C131" s="20">
        <v>26.2</v>
      </c>
      <c r="D131" s="21" t="s">
        <v>0</v>
      </c>
      <c r="E131" s="22">
        <v>3</v>
      </c>
      <c r="F131" s="23"/>
      <c r="G131" s="24" t="s">
        <v>190</v>
      </c>
      <c r="H131" s="23"/>
      <c r="I131" s="23"/>
      <c r="J131" s="23"/>
    </row>
    <row r="132" spans="1:10" ht="81.75" customHeight="1" x14ac:dyDescent="0.3">
      <c r="A132" s="258"/>
      <c r="B132" s="20"/>
      <c r="C132" s="20">
        <v>26.3</v>
      </c>
      <c r="D132" s="21" t="s">
        <v>275</v>
      </c>
      <c r="E132" s="22">
        <v>3</v>
      </c>
      <c r="F132" s="23"/>
      <c r="G132" s="24" t="s">
        <v>191</v>
      </c>
      <c r="H132" s="23"/>
      <c r="I132" s="23"/>
      <c r="J132" s="23"/>
    </row>
    <row r="133" spans="1:10" ht="144.75" customHeight="1" x14ac:dyDescent="0.3">
      <c r="A133" s="258"/>
      <c r="B133" s="20"/>
      <c r="C133" s="20">
        <v>26.4</v>
      </c>
      <c r="D133" s="21" t="s">
        <v>276</v>
      </c>
      <c r="E133" s="22">
        <v>3</v>
      </c>
      <c r="F133" s="23"/>
      <c r="G133" s="24" t="s">
        <v>235</v>
      </c>
      <c r="H133" s="23"/>
      <c r="I133" s="23"/>
      <c r="J133" s="23"/>
    </row>
    <row r="134" spans="1:10" ht="85.5" customHeight="1" x14ac:dyDescent="0.3">
      <c r="A134" s="259"/>
      <c r="B134" s="20"/>
      <c r="C134" s="20">
        <v>26.5</v>
      </c>
      <c r="D134" s="21" t="s">
        <v>33</v>
      </c>
      <c r="E134" s="22">
        <v>3</v>
      </c>
      <c r="F134" s="23"/>
      <c r="G134" s="24" t="s">
        <v>83</v>
      </c>
      <c r="H134" s="23"/>
      <c r="I134" s="23"/>
      <c r="J134" s="23"/>
    </row>
  </sheetData>
  <mergeCells count="16">
    <mergeCell ref="A66:A74"/>
    <mergeCell ref="A75:A80"/>
    <mergeCell ref="A4:A16"/>
    <mergeCell ref="A17:A22"/>
    <mergeCell ref="A24:A32"/>
    <mergeCell ref="A33:A46"/>
    <mergeCell ref="A47:A52"/>
    <mergeCell ref="A54:A60"/>
    <mergeCell ref="A61:A64"/>
    <mergeCell ref="A130:A134"/>
    <mergeCell ref="A82:A90"/>
    <mergeCell ref="A91:A101"/>
    <mergeCell ref="A103:A105"/>
    <mergeCell ref="A106:A116"/>
    <mergeCell ref="A118:A121"/>
    <mergeCell ref="A122:A128"/>
  </mergeCells>
  <phoneticPr fontId="1" type="noConversion"/>
  <pageMargins left="0.7" right="0.7" top="0.75" bottom="0.75" header="0.3" footer="0.3"/>
  <pageSetup paperSize="9" scale="31" fitToHeight="0" orientation="landscape" horizontalDpi="2400" verticalDpi="2400" r:id="rId1"/>
  <headerFooter>
    <oddFooter>&amp;C&amp;F</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95" zoomScaleNormal="95" workbookViewId="0">
      <pane ySplit="2" topLeftCell="A7" activePane="bottomLeft" state="frozen"/>
      <selection pane="bottomLeft" activeCell="F12" sqref="F12"/>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3.25" customHeight="1" x14ac:dyDescent="0.3">
      <c r="A1" s="51" t="s">
        <v>305</v>
      </c>
    </row>
    <row r="2" spans="1:8" ht="24" x14ac:dyDescent="0.2">
      <c r="A2" s="134" t="s">
        <v>17</v>
      </c>
      <c r="B2" s="134" t="s">
        <v>18</v>
      </c>
      <c r="C2" s="145" t="s">
        <v>19</v>
      </c>
      <c r="D2" s="153" t="s">
        <v>35</v>
      </c>
      <c r="E2" s="134" t="s">
        <v>49</v>
      </c>
      <c r="F2" s="145" t="s">
        <v>6</v>
      </c>
      <c r="G2" s="134" t="s">
        <v>8</v>
      </c>
      <c r="H2" s="145" t="s">
        <v>89</v>
      </c>
    </row>
    <row r="3" spans="1:8" ht="190.5" customHeight="1" x14ac:dyDescent="0.3">
      <c r="A3" s="93" t="s">
        <v>188</v>
      </c>
      <c r="B3" s="88">
        <v>26.1</v>
      </c>
      <c r="C3" s="119" t="s">
        <v>335</v>
      </c>
      <c r="D3" s="79" t="s">
        <v>7</v>
      </c>
      <c r="E3" s="83"/>
      <c r="F3" s="121" t="s">
        <v>336</v>
      </c>
      <c r="G3" s="83"/>
      <c r="H3" s="123"/>
    </row>
    <row r="4" spans="1:8" ht="190.5" customHeight="1" x14ac:dyDescent="0.3">
      <c r="A4" s="216"/>
      <c r="B4" s="217">
        <v>26.2</v>
      </c>
      <c r="C4" s="218" t="s">
        <v>337</v>
      </c>
      <c r="D4" s="219">
        <v>2</v>
      </c>
      <c r="E4" s="220"/>
      <c r="F4" s="221" t="s">
        <v>338</v>
      </c>
      <c r="G4" s="83"/>
      <c r="H4" s="222"/>
    </row>
    <row r="5" spans="1:8" ht="64.8" x14ac:dyDescent="0.2">
      <c r="A5" s="88"/>
      <c r="B5" s="88">
        <v>26.3</v>
      </c>
      <c r="C5" s="119" t="s">
        <v>0</v>
      </c>
      <c r="D5" s="79">
        <v>3</v>
      </c>
      <c r="E5" s="83"/>
      <c r="F5" s="121" t="s">
        <v>190</v>
      </c>
      <c r="G5" s="83"/>
      <c r="H5" s="230"/>
    </row>
    <row r="6" spans="1:8" ht="81" x14ac:dyDescent="0.3">
      <c r="A6" s="88"/>
      <c r="B6" s="88">
        <v>26.4</v>
      </c>
      <c r="C6" s="119" t="s">
        <v>275</v>
      </c>
      <c r="D6" s="79">
        <v>3</v>
      </c>
      <c r="E6" s="83"/>
      <c r="F6" s="121" t="s">
        <v>191</v>
      </c>
      <c r="G6" s="83"/>
      <c r="H6" s="123"/>
    </row>
    <row r="7" spans="1:8" ht="178.2" x14ac:dyDescent="0.3">
      <c r="A7" s="88"/>
      <c r="B7" s="88">
        <v>26.5</v>
      </c>
      <c r="C7" s="119" t="s">
        <v>276</v>
      </c>
      <c r="D7" s="79">
        <v>3</v>
      </c>
      <c r="E7" s="83"/>
      <c r="F7" s="121" t="s">
        <v>235</v>
      </c>
      <c r="G7" s="83"/>
      <c r="H7" s="123"/>
    </row>
    <row r="8" spans="1:8" ht="48.6" x14ac:dyDescent="0.3">
      <c r="A8" s="88"/>
      <c r="B8" s="88">
        <v>26.6</v>
      </c>
      <c r="C8" s="119" t="s">
        <v>33</v>
      </c>
      <c r="D8" s="79">
        <v>3</v>
      </c>
      <c r="E8" s="83"/>
      <c r="F8" s="121" t="s">
        <v>83</v>
      </c>
      <c r="G8" s="83"/>
      <c r="H8" s="123"/>
    </row>
    <row r="11" spans="1:8" ht="22.8" x14ac:dyDescent="0.2">
      <c r="C11" s="241" t="s">
        <v>17</v>
      </c>
      <c r="D11" s="239" t="s">
        <v>35</v>
      </c>
      <c r="E11" s="240" t="s">
        <v>195</v>
      </c>
    </row>
    <row r="12" spans="1:8" x14ac:dyDescent="0.2">
      <c r="C12" s="250" t="s">
        <v>188</v>
      </c>
      <c r="D12" s="250">
        <f>SUM(D4+D5+D6+D7+D8)</f>
        <v>14</v>
      </c>
      <c r="E12" s="250">
        <f>SUM(E4+E5+E6+E7+E8)</f>
        <v>0</v>
      </c>
    </row>
    <row r="13" spans="1:8" x14ac:dyDescent="0.2">
      <c r="C13" s="251" t="s">
        <v>198</v>
      </c>
      <c r="D13" s="251">
        <f>SUM(D12)</f>
        <v>14</v>
      </c>
      <c r="E13" s="251">
        <f>SUM(E12)</f>
        <v>0</v>
      </c>
    </row>
    <row r="15" spans="1:8" ht="16.2" x14ac:dyDescent="0.2">
      <c r="C15" s="159" t="s">
        <v>300</v>
      </c>
      <c r="D15" s="160">
        <f>COUNTIF(D3:D8, "Must")</f>
        <v>1</v>
      </c>
      <c r="E15" s="161">
        <f>COUNTIF(E3:E8, "Yes")</f>
        <v>0</v>
      </c>
    </row>
  </sheetData>
  <pageMargins left="0.7" right="0.7" top="0.75" bottom="0.75" header="0.3" footer="0.3"/>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8"/>
  <sheetViews>
    <sheetView topLeftCell="A19" zoomScaleNormal="100" workbookViewId="0">
      <selection activeCell="H49" sqref="H49"/>
    </sheetView>
  </sheetViews>
  <sheetFormatPr defaultRowHeight="12.6" x14ac:dyDescent="0.2"/>
  <cols>
    <col min="2" max="2" width="15.36328125" customWidth="1"/>
    <col min="3" max="3" width="29.7265625" customWidth="1"/>
    <col min="4" max="4" width="10.26953125" customWidth="1"/>
  </cols>
  <sheetData>
    <row r="2" spans="2:7" ht="20.399999999999999" thickBot="1" x14ac:dyDescent="0.35">
      <c r="B2" s="51" t="s">
        <v>194</v>
      </c>
    </row>
    <row r="3" spans="2:7" ht="25.8" thickBot="1" x14ac:dyDescent="0.25">
      <c r="B3" s="167" t="s">
        <v>16</v>
      </c>
      <c r="C3" s="180" t="s">
        <v>17</v>
      </c>
      <c r="D3" s="172" t="s">
        <v>35</v>
      </c>
      <c r="E3" s="172" t="s">
        <v>195</v>
      </c>
      <c r="F3" s="96"/>
      <c r="G3" s="96"/>
    </row>
    <row r="4" spans="2:7" x14ac:dyDescent="0.2">
      <c r="B4" s="166" t="s">
        <v>196</v>
      </c>
      <c r="C4" s="181" t="s">
        <v>9</v>
      </c>
      <c r="D4" s="173">
        <f>SUM('1.Management'!D27)</f>
        <v>15</v>
      </c>
      <c r="E4" s="103">
        <f>SUM('1.Management'!E27)</f>
        <v>0</v>
      </c>
      <c r="F4" s="102"/>
      <c r="G4" s="96"/>
    </row>
    <row r="5" spans="2:7" x14ac:dyDescent="0.2">
      <c r="B5" s="102"/>
      <c r="C5" s="181" t="s">
        <v>20</v>
      </c>
      <c r="D5" s="173">
        <f>SUM('1.Management'!D28)</f>
        <v>5</v>
      </c>
      <c r="E5" s="103">
        <f>SUM('1.Management'!E28)</f>
        <v>0</v>
      </c>
      <c r="F5" s="102"/>
      <c r="G5" s="96"/>
    </row>
    <row r="6" spans="2:7" x14ac:dyDescent="0.2">
      <c r="B6" s="102"/>
      <c r="C6" s="181" t="s">
        <v>197</v>
      </c>
      <c r="D6" s="173">
        <f>SUM('1.Management'!D29)</f>
        <v>6</v>
      </c>
      <c r="E6" s="103">
        <f>SUM('1.Management'!E29)</f>
        <v>0</v>
      </c>
      <c r="F6" s="102"/>
      <c r="G6" s="96"/>
    </row>
    <row r="7" spans="2:7" x14ac:dyDescent="0.2">
      <c r="B7" s="102"/>
      <c r="C7" s="175" t="s">
        <v>198</v>
      </c>
      <c r="D7" s="174">
        <f>SUM('1.Management'!D30)</f>
        <v>26</v>
      </c>
      <c r="E7" s="163">
        <f>SUM('1.Management'!E30)</f>
        <v>0</v>
      </c>
      <c r="F7" s="102"/>
      <c r="G7" s="96"/>
    </row>
    <row r="8" spans="2:7" ht="13.2" thickBot="1" x14ac:dyDescent="0.25">
      <c r="B8" s="102"/>
      <c r="C8" s="175"/>
      <c r="D8" s="175"/>
      <c r="E8" s="163"/>
      <c r="F8" s="102"/>
      <c r="G8" s="96"/>
    </row>
    <row r="9" spans="2:7" x14ac:dyDescent="0.2">
      <c r="B9" s="170" t="s">
        <v>199</v>
      </c>
      <c r="C9" s="182" t="s">
        <v>200</v>
      </c>
      <c r="D9" s="176">
        <f>SUM('2.Waste'!D35)</f>
        <v>2</v>
      </c>
      <c r="E9" s="101">
        <f>SUM('2.Waste'!E35)</f>
        <v>0</v>
      </c>
      <c r="F9" s="102"/>
      <c r="G9" s="96"/>
    </row>
    <row r="10" spans="2:7" x14ac:dyDescent="0.2">
      <c r="B10" s="102"/>
      <c r="C10" s="181" t="s">
        <v>99</v>
      </c>
      <c r="D10" s="173">
        <f>SUM('2.Waste'!D36)</f>
        <v>15</v>
      </c>
      <c r="E10" s="103">
        <f>SUM('2.Waste'!E36)</f>
        <v>0</v>
      </c>
      <c r="F10" s="102"/>
      <c r="G10" s="96"/>
    </row>
    <row r="11" spans="2:7" x14ac:dyDescent="0.2">
      <c r="B11" s="102"/>
      <c r="C11" s="181" t="s">
        <v>104</v>
      </c>
      <c r="D11" s="173">
        <f>SUM('2.Waste'!D37)</f>
        <v>6</v>
      </c>
      <c r="E11" s="103">
        <f>SUM('2.Waste'!E37)</f>
        <v>0</v>
      </c>
      <c r="F11" s="102"/>
      <c r="G11" s="96"/>
    </row>
    <row r="12" spans="2:7" x14ac:dyDescent="0.2">
      <c r="B12" s="102"/>
      <c r="C12" s="181" t="s">
        <v>111</v>
      </c>
      <c r="D12" s="173">
        <f>SUM('2.Waste'!D38)</f>
        <v>9</v>
      </c>
      <c r="E12" s="103">
        <f>SUM('2.Waste'!E38)</f>
        <v>0</v>
      </c>
      <c r="F12" s="102"/>
      <c r="G12" s="96"/>
    </row>
    <row r="13" spans="2:7" x14ac:dyDescent="0.2">
      <c r="B13" s="102"/>
      <c r="C13" s="181" t="s">
        <v>201</v>
      </c>
      <c r="D13" s="173">
        <f>SUM('2.Waste'!D39)</f>
        <v>3</v>
      </c>
      <c r="E13" s="103">
        <f>SUM('2.Waste'!E39)</f>
        <v>0</v>
      </c>
      <c r="F13" s="102"/>
      <c r="G13" s="96"/>
    </row>
    <row r="14" spans="2:7" x14ac:dyDescent="0.2">
      <c r="B14" s="102"/>
      <c r="C14" s="175" t="s">
        <v>198</v>
      </c>
      <c r="D14" s="174">
        <f>SUM('2.Waste'!D40)</f>
        <v>38</v>
      </c>
      <c r="E14" s="163">
        <f>SUM('2.Waste'!E40)</f>
        <v>0</v>
      </c>
      <c r="F14" s="102"/>
      <c r="G14" s="96"/>
    </row>
    <row r="15" spans="2:7" ht="13.2" thickBot="1" x14ac:dyDescent="0.25">
      <c r="B15" s="108"/>
      <c r="C15" s="177"/>
      <c r="D15" s="177"/>
      <c r="E15" s="165"/>
      <c r="F15" s="102"/>
      <c r="G15" s="96"/>
    </row>
    <row r="16" spans="2:7" x14ac:dyDescent="0.2">
      <c r="B16" s="170" t="s">
        <v>202</v>
      </c>
      <c r="C16" s="182" t="s">
        <v>122</v>
      </c>
      <c r="D16" s="176">
        <f>SUM('3.Water'!D17)</f>
        <v>8</v>
      </c>
      <c r="E16" s="101">
        <f>SUM('3.Water'!E17)</f>
        <v>0</v>
      </c>
      <c r="F16" s="102"/>
      <c r="G16" s="96"/>
    </row>
    <row r="17" spans="2:7" x14ac:dyDescent="0.2">
      <c r="B17" s="102"/>
      <c r="C17" s="181" t="s">
        <v>129</v>
      </c>
      <c r="D17" s="173">
        <f>SUM('3.Water'!D18)</f>
        <v>7</v>
      </c>
      <c r="E17" s="103">
        <f>SUM('3.Water'!E18)</f>
        <v>0</v>
      </c>
      <c r="F17" s="102"/>
      <c r="G17" s="96"/>
    </row>
    <row r="18" spans="2:7" x14ac:dyDescent="0.2">
      <c r="B18" s="102"/>
      <c r="C18" s="181" t="s">
        <v>133</v>
      </c>
      <c r="D18" s="173">
        <f>SUM('2.Waste'!D39)</f>
        <v>3</v>
      </c>
      <c r="E18" s="103">
        <f>SUM('3.Water'!E19)</f>
        <v>0</v>
      </c>
      <c r="F18" s="102"/>
      <c r="G18" s="96"/>
    </row>
    <row r="19" spans="2:7" x14ac:dyDescent="0.2">
      <c r="B19" s="102"/>
      <c r="C19" s="175" t="s">
        <v>198</v>
      </c>
      <c r="D19" s="174">
        <f>SUM(D16:D18)</f>
        <v>18</v>
      </c>
      <c r="E19" s="163">
        <f>SUM('3.Water'!E20)</f>
        <v>0</v>
      </c>
      <c r="F19" s="102"/>
      <c r="G19" s="96"/>
    </row>
    <row r="20" spans="2:7" ht="13.2" thickBot="1" x14ac:dyDescent="0.25">
      <c r="B20" s="108"/>
      <c r="C20" s="183"/>
      <c r="D20" s="178"/>
      <c r="E20" s="110"/>
      <c r="F20" s="102"/>
      <c r="G20" s="96"/>
    </row>
    <row r="21" spans="2:7" x14ac:dyDescent="0.2">
      <c r="B21" s="170" t="s">
        <v>203</v>
      </c>
      <c r="C21" s="182" t="s">
        <v>136</v>
      </c>
      <c r="D21" s="176">
        <f>SUM('4.Energy'!D21)</f>
        <v>10</v>
      </c>
      <c r="E21" s="101">
        <f>SUM('4.Energy'!E21)</f>
        <v>0</v>
      </c>
      <c r="F21" s="102"/>
      <c r="G21" s="96"/>
    </row>
    <row r="22" spans="2:7" x14ac:dyDescent="0.2">
      <c r="B22" s="102"/>
      <c r="C22" s="181" t="s">
        <v>141</v>
      </c>
      <c r="D22" s="173">
        <f>SUM('4.Energy'!D22)</f>
        <v>6</v>
      </c>
      <c r="E22" s="103">
        <f>SUM('4.Energy'!E22)</f>
        <v>0</v>
      </c>
      <c r="F22" s="102"/>
      <c r="G22" s="96"/>
    </row>
    <row r="23" spans="2:7" x14ac:dyDescent="0.2">
      <c r="B23" s="102"/>
      <c r="C23" s="181" t="s">
        <v>144</v>
      </c>
      <c r="D23" s="173">
        <f>SUM('4.Energy'!D23)</f>
        <v>7</v>
      </c>
      <c r="E23" s="103">
        <f>SUM('4.Energy'!E23)</f>
        <v>0</v>
      </c>
      <c r="F23" s="102"/>
      <c r="G23" s="96"/>
    </row>
    <row r="24" spans="2:7" x14ac:dyDescent="0.2">
      <c r="B24" s="102"/>
      <c r="C24" s="181" t="s">
        <v>204</v>
      </c>
      <c r="D24" s="173">
        <f>SUM('4.Energy'!D24)</f>
        <v>3</v>
      </c>
      <c r="E24" s="103">
        <f>SUM('4.Energy'!E17)</f>
        <v>0</v>
      </c>
      <c r="F24" s="102"/>
      <c r="G24" s="96"/>
    </row>
    <row r="25" spans="2:7" x14ac:dyDescent="0.2">
      <c r="B25" s="102"/>
      <c r="C25" s="175" t="s">
        <v>198</v>
      </c>
      <c r="D25" s="175">
        <f>SUM('4.Energy'!D25)</f>
        <v>26</v>
      </c>
      <c r="E25" s="164">
        <f>SUM('4.Energy'!E25)</f>
        <v>0</v>
      </c>
      <c r="F25" s="102"/>
      <c r="G25" s="96"/>
    </row>
    <row r="26" spans="2:7" ht="13.2" thickBot="1" x14ac:dyDescent="0.25">
      <c r="B26" s="108"/>
      <c r="C26" s="177"/>
      <c r="D26" s="177"/>
      <c r="E26" s="171"/>
      <c r="F26" s="102"/>
      <c r="G26" s="96"/>
    </row>
    <row r="27" spans="2:7" x14ac:dyDescent="0.2">
      <c r="B27" s="170" t="s">
        <v>205</v>
      </c>
      <c r="C27" s="182" t="s">
        <v>206</v>
      </c>
      <c r="D27" s="176">
        <f>SUM('5.Staff'!D26)</f>
        <v>2</v>
      </c>
      <c r="E27" s="101">
        <f>SUM('5.Staff'!E26)</f>
        <v>0</v>
      </c>
      <c r="F27" s="102"/>
      <c r="G27" s="96"/>
    </row>
    <row r="28" spans="2:7" x14ac:dyDescent="0.2">
      <c r="B28" s="102"/>
      <c r="C28" s="181" t="s">
        <v>153</v>
      </c>
      <c r="D28" s="173">
        <f>SUM('5.Staff'!D27)</f>
        <v>11</v>
      </c>
      <c r="E28" s="103">
        <v>0</v>
      </c>
      <c r="F28" s="102"/>
      <c r="G28" s="96"/>
    </row>
    <row r="29" spans="2:7" x14ac:dyDescent="0.2">
      <c r="B29" s="102"/>
      <c r="C29" s="181" t="s">
        <v>158</v>
      </c>
      <c r="D29" s="173">
        <f>SUM('5.Staff'!D28)</f>
        <v>7</v>
      </c>
      <c r="E29" s="103">
        <f>SUM('5.Staff'!E28)</f>
        <v>0</v>
      </c>
      <c r="F29" s="102"/>
      <c r="G29" s="96"/>
    </row>
    <row r="30" spans="2:7" x14ac:dyDescent="0.2">
      <c r="B30" s="102"/>
      <c r="C30" s="181" t="s">
        <v>164</v>
      </c>
      <c r="D30" s="173">
        <f>SUM('5.Staff'!D29)</f>
        <v>3</v>
      </c>
      <c r="E30" s="103">
        <f>SUM('5.Staff'!E29)</f>
        <v>0</v>
      </c>
      <c r="F30" s="102"/>
      <c r="G30" s="96"/>
    </row>
    <row r="31" spans="2:7" x14ac:dyDescent="0.2">
      <c r="B31" s="102"/>
      <c r="C31" s="175" t="s">
        <v>198</v>
      </c>
      <c r="D31" s="175">
        <f>SUM('5.Staff'!D30)</f>
        <v>23</v>
      </c>
      <c r="E31" s="164">
        <f>SUM('5.Staff'!E30)</f>
        <v>0</v>
      </c>
      <c r="F31" s="102"/>
      <c r="G31" s="96"/>
    </row>
    <row r="32" spans="2:7" ht="13.2" thickBot="1" x14ac:dyDescent="0.25">
      <c r="B32" s="108"/>
      <c r="C32" s="178"/>
      <c r="D32" s="178"/>
      <c r="E32" s="110"/>
      <c r="F32" s="102"/>
      <c r="G32" s="96"/>
    </row>
    <row r="33" spans="2:7" x14ac:dyDescent="0.2">
      <c r="B33" s="170" t="s">
        <v>207</v>
      </c>
      <c r="C33" s="182" t="s">
        <v>208</v>
      </c>
      <c r="D33" s="176">
        <f>SUM('6.Conservation'!D20)</f>
        <v>3</v>
      </c>
      <c r="E33" s="101">
        <f>SUM('6.Conservation'!E20)</f>
        <v>0</v>
      </c>
      <c r="F33" s="102"/>
      <c r="G33" s="96"/>
    </row>
    <row r="34" spans="2:7" x14ac:dyDescent="0.2">
      <c r="B34" s="102"/>
      <c r="C34" s="181" t="s">
        <v>209</v>
      </c>
      <c r="D34" s="173">
        <f>SUM('6.Conservation'!D21)</f>
        <v>10</v>
      </c>
      <c r="E34" s="103">
        <f>SUM('6.Conservation'!E21)</f>
        <v>0</v>
      </c>
      <c r="F34" s="102"/>
      <c r="G34" s="96"/>
    </row>
    <row r="35" spans="2:7" x14ac:dyDescent="0.2">
      <c r="B35" s="102"/>
      <c r="C35" s="181" t="s">
        <v>173</v>
      </c>
      <c r="D35" s="173">
        <f>SUM('6.Conservation'!D22)</f>
        <v>3</v>
      </c>
      <c r="E35" s="103">
        <f>SUM('6.Conservation'!E22)</f>
        <v>0</v>
      </c>
      <c r="F35" s="102"/>
      <c r="G35" s="96"/>
    </row>
    <row r="36" spans="2:7" x14ac:dyDescent="0.2">
      <c r="B36" s="102"/>
      <c r="C36" s="175" t="s">
        <v>198</v>
      </c>
      <c r="D36" s="175">
        <f>SUM(D33:D35)</f>
        <v>16</v>
      </c>
      <c r="E36" s="164">
        <f>SUM('6.Conservation'!E23)</f>
        <v>0</v>
      </c>
      <c r="F36" s="102"/>
      <c r="G36" s="96"/>
    </row>
    <row r="37" spans="2:7" ht="13.2" thickBot="1" x14ac:dyDescent="0.25">
      <c r="B37" s="108"/>
      <c r="C37" s="178"/>
      <c r="D37" s="178"/>
      <c r="E37" s="110"/>
      <c r="F37" s="102"/>
      <c r="G37" s="96"/>
    </row>
    <row r="38" spans="2:7" x14ac:dyDescent="0.2">
      <c r="B38" s="170" t="s">
        <v>210</v>
      </c>
      <c r="C38" s="182" t="s">
        <v>176</v>
      </c>
      <c r="D38" s="176">
        <f>SUM('7.Community'!D18)</f>
        <v>4</v>
      </c>
      <c r="E38" s="101">
        <f>SUM('7.Community'!E18)</f>
        <v>0</v>
      </c>
      <c r="F38" s="102"/>
      <c r="G38" s="96"/>
    </row>
    <row r="39" spans="2:7" x14ac:dyDescent="0.2">
      <c r="B39" s="102"/>
      <c r="C39" s="181" t="s">
        <v>180</v>
      </c>
      <c r="D39" s="173">
        <f>SUM('7.Community'!D19)</f>
        <v>5</v>
      </c>
      <c r="E39" s="103">
        <f>SUM('7.Community'!E19)</f>
        <v>0</v>
      </c>
      <c r="F39" s="102"/>
      <c r="G39" s="96"/>
    </row>
    <row r="40" spans="2:7" x14ac:dyDescent="0.2">
      <c r="B40" s="102"/>
      <c r="C40" s="181" t="s">
        <v>185</v>
      </c>
      <c r="D40" s="173">
        <f>SUM('7.Community'!D20)</f>
        <v>3</v>
      </c>
      <c r="E40" s="103">
        <f>SUM('7.Community'!E20)</f>
        <v>0</v>
      </c>
      <c r="F40" s="102"/>
      <c r="G40" s="96"/>
    </row>
    <row r="41" spans="2:7" x14ac:dyDescent="0.2">
      <c r="B41" s="102"/>
      <c r="C41" s="175" t="s">
        <v>198</v>
      </c>
      <c r="D41" s="175">
        <f>SUM('7.Community'!D21)</f>
        <v>12</v>
      </c>
      <c r="E41" s="164">
        <f>SUM('7.Community'!E21)</f>
        <v>0</v>
      </c>
      <c r="F41" s="102"/>
      <c r="G41" s="96"/>
    </row>
    <row r="42" spans="2:7" ht="13.2" thickBot="1" x14ac:dyDescent="0.25">
      <c r="B42" s="108"/>
      <c r="C42" s="178"/>
      <c r="D42" s="178"/>
      <c r="E42" s="110"/>
      <c r="F42" s="102"/>
      <c r="G42" s="96"/>
    </row>
    <row r="43" spans="2:7" x14ac:dyDescent="0.2">
      <c r="B43" s="166" t="s">
        <v>211</v>
      </c>
      <c r="C43" s="181" t="s">
        <v>188</v>
      </c>
      <c r="D43" s="173">
        <f>SUM('7.Community'!D21)</f>
        <v>12</v>
      </c>
      <c r="E43" s="103">
        <f>SUM('8.Guest'!E12)</f>
        <v>0</v>
      </c>
      <c r="F43" s="102"/>
      <c r="G43" s="96"/>
    </row>
    <row r="44" spans="2:7" x14ac:dyDescent="0.2">
      <c r="B44" s="102"/>
      <c r="C44" s="175" t="s">
        <v>198</v>
      </c>
      <c r="D44" s="175">
        <f>SUM('8.Guest'!D13)</f>
        <v>14</v>
      </c>
      <c r="E44" s="164">
        <f>SUM('8.Guest'!E13)</f>
        <v>0</v>
      </c>
      <c r="F44" s="102"/>
      <c r="G44" s="96"/>
    </row>
    <row r="45" spans="2:7" ht="13.2" thickBot="1" x14ac:dyDescent="0.25">
      <c r="B45" s="102"/>
      <c r="C45" s="173"/>
      <c r="D45" s="173"/>
      <c r="E45" s="103"/>
      <c r="F45" s="102"/>
      <c r="G45" s="96"/>
    </row>
    <row r="46" spans="2:7" ht="13.2" thickBot="1" x14ac:dyDescent="0.25">
      <c r="B46" s="168"/>
      <c r="C46" s="184" t="s">
        <v>212</v>
      </c>
      <c r="D46" s="179">
        <f>D7+D14+D19+D25+D31+D36+D41+D44</f>
        <v>173</v>
      </c>
      <c r="E46" s="169">
        <f>E7+E14+E19+E25+E31+E36+E41+E44</f>
        <v>0</v>
      </c>
    </row>
    <row r="48" spans="2:7" x14ac:dyDescent="0.2">
      <c r="C48" s="50" t="s">
        <v>346</v>
      </c>
      <c r="D48">
        <f>SUM(E46/D46*100)</f>
        <v>0</v>
      </c>
    </row>
  </sheetData>
  <pageMargins left="0.7" right="0.7" top="0.75" bottom="0.75" header="0.3" footer="0.3"/>
  <pageSetup paperSize="9" scale="9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0" sqref="J30"/>
    </sheetView>
  </sheetViews>
  <sheetFormatPr defaultRowHeight="12.6" x14ac:dyDescent="0.2"/>
  <sheetData>
    <row r="1" spans="1:1" x14ac:dyDescent="0.2">
      <c r="A1" s="256"/>
    </row>
    <row r="2" spans="1:1" x14ac:dyDescent="0.2">
      <c r="A2" s="50" t="s">
        <v>347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L19" sqref="L19"/>
    </sheetView>
  </sheetViews>
  <sheetFormatPr defaultRowHeight="12.6" x14ac:dyDescent="0.2"/>
  <cols>
    <col min="2" max="2" width="28.90625" customWidth="1"/>
    <col min="3" max="7" width="9.08984375" customWidth="1"/>
  </cols>
  <sheetData>
    <row r="2" spans="1:9" ht="33.75" customHeight="1" thickBot="1" x14ac:dyDescent="0.35">
      <c r="B2" s="51" t="s">
        <v>317</v>
      </c>
      <c r="C2" s="50"/>
    </row>
    <row r="3" spans="1:9" ht="49.5" customHeight="1" thickBot="1" x14ac:dyDescent="0.25">
      <c r="B3" s="197" t="s">
        <v>16</v>
      </c>
      <c r="C3" s="211" t="s">
        <v>312</v>
      </c>
      <c r="D3" s="211" t="s">
        <v>313</v>
      </c>
      <c r="E3" s="211" t="s">
        <v>314</v>
      </c>
      <c r="F3" s="211" t="s">
        <v>315</v>
      </c>
      <c r="G3" s="199" t="s">
        <v>311</v>
      </c>
    </row>
    <row r="4" spans="1:9" x14ac:dyDescent="0.2">
      <c r="B4" s="208" t="s">
        <v>50</v>
      </c>
      <c r="C4" s="205">
        <v>4</v>
      </c>
      <c r="D4" s="209">
        <v>6</v>
      </c>
      <c r="E4" s="209">
        <v>7</v>
      </c>
      <c r="F4" s="209">
        <v>2</v>
      </c>
      <c r="G4" s="210">
        <f>SUM(C4:F4)</f>
        <v>19</v>
      </c>
    </row>
    <row r="5" spans="1:9" x14ac:dyDescent="0.2">
      <c r="B5" s="206" t="s">
        <v>97</v>
      </c>
      <c r="C5" s="187">
        <v>4</v>
      </c>
      <c r="D5" s="188">
        <v>7</v>
      </c>
      <c r="E5" s="188">
        <v>11</v>
      </c>
      <c r="F5" s="188">
        <v>3</v>
      </c>
      <c r="G5" s="193">
        <f t="shared" ref="G5:G11" si="0">SUM(C5:F5)</f>
        <v>25</v>
      </c>
      <c r="H5" s="96"/>
    </row>
    <row r="6" spans="1:9" x14ac:dyDescent="0.2">
      <c r="B6" s="206" t="s">
        <v>121</v>
      </c>
      <c r="C6" s="187">
        <v>1</v>
      </c>
      <c r="D6" s="188">
        <v>2</v>
      </c>
      <c r="E6" s="188">
        <v>2</v>
      </c>
      <c r="F6" s="188">
        <v>4</v>
      </c>
      <c r="G6" s="193">
        <f t="shared" si="0"/>
        <v>9</v>
      </c>
    </row>
    <row r="7" spans="1:9" x14ac:dyDescent="0.2">
      <c r="B7" s="206" t="s">
        <v>135</v>
      </c>
      <c r="C7" s="187">
        <v>1</v>
      </c>
      <c r="D7" s="188">
        <v>3</v>
      </c>
      <c r="E7" s="188">
        <v>1</v>
      </c>
      <c r="F7" s="188">
        <v>7</v>
      </c>
      <c r="G7" s="193">
        <f t="shared" si="0"/>
        <v>12</v>
      </c>
    </row>
    <row r="8" spans="1:9" x14ac:dyDescent="0.2">
      <c r="B8" s="206" t="s">
        <v>148</v>
      </c>
      <c r="C8" s="187">
        <v>3</v>
      </c>
      <c r="D8" s="188">
        <v>7</v>
      </c>
      <c r="E8" s="188">
        <v>5</v>
      </c>
      <c r="F8" s="188">
        <v>2</v>
      </c>
      <c r="G8" s="193">
        <f t="shared" si="0"/>
        <v>17</v>
      </c>
    </row>
    <row r="9" spans="1:9" x14ac:dyDescent="0.2">
      <c r="B9" s="206" t="s">
        <v>165</v>
      </c>
      <c r="C9" s="187">
        <v>6</v>
      </c>
      <c r="D9" s="188">
        <v>0</v>
      </c>
      <c r="E9" s="188">
        <v>2</v>
      </c>
      <c r="F9" s="188">
        <v>4</v>
      </c>
      <c r="G9" s="193">
        <f t="shared" si="0"/>
        <v>12</v>
      </c>
    </row>
    <row r="10" spans="1:9" x14ac:dyDescent="0.2">
      <c r="B10" s="206" t="s">
        <v>175</v>
      </c>
      <c r="C10" s="187">
        <v>2</v>
      </c>
      <c r="D10" s="188">
        <v>3</v>
      </c>
      <c r="E10" s="188">
        <v>3</v>
      </c>
      <c r="F10" s="188">
        <v>1</v>
      </c>
      <c r="G10" s="193">
        <f t="shared" si="0"/>
        <v>9</v>
      </c>
    </row>
    <row r="11" spans="1:9" ht="13.2" thickBot="1" x14ac:dyDescent="0.25">
      <c r="B11" s="207" t="s">
        <v>316</v>
      </c>
      <c r="C11" s="203">
        <v>1</v>
      </c>
      <c r="D11" s="201">
        <v>0</v>
      </c>
      <c r="E11" s="201">
        <v>1</v>
      </c>
      <c r="F11" s="201">
        <v>4</v>
      </c>
      <c r="G11" s="196">
        <f t="shared" si="0"/>
        <v>6</v>
      </c>
    </row>
    <row r="12" spans="1:9" ht="13.2" thickBot="1" x14ac:dyDescent="0.25">
      <c r="A12" s="96"/>
      <c r="B12" s="162"/>
      <c r="C12" s="162"/>
      <c r="D12" s="96"/>
      <c r="E12" s="96"/>
      <c r="F12" s="96"/>
      <c r="G12" s="162"/>
      <c r="I12" s="188"/>
    </row>
    <row r="13" spans="1:9" x14ac:dyDescent="0.2">
      <c r="B13" s="189" t="s">
        <v>309</v>
      </c>
      <c r="C13" s="190"/>
      <c r="D13" s="200">
        <f t="shared" ref="D13:E13" si="1">SUM(D4:D11)</f>
        <v>28</v>
      </c>
      <c r="E13" s="200">
        <f t="shared" si="1"/>
        <v>32</v>
      </c>
      <c r="F13" s="200">
        <f>SUM(F4:F11)</f>
        <v>27</v>
      </c>
      <c r="G13" s="191">
        <f>SUM(D13:F13)</f>
        <v>87</v>
      </c>
    </row>
    <row r="14" spans="1:9" x14ac:dyDescent="0.2">
      <c r="A14" s="96"/>
      <c r="B14" s="192" t="s">
        <v>308</v>
      </c>
      <c r="C14" s="187">
        <f>SUM(C4:C11)</f>
        <v>22</v>
      </c>
      <c r="D14" s="188"/>
      <c r="E14" s="188"/>
      <c r="F14" s="188"/>
      <c r="G14" s="193">
        <v>22</v>
      </c>
    </row>
    <row r="15" spans="1:9" ht="13.2" thickBot="1" x14ac:dyDescent="0.25">
      <c r="B15" s="194" t="s">
        <v>310</v>
      </c>
      <c r="C15" s="195"/>
      <c r="D15" s="201"/>
      <c r="E15" s="201"/>
      <c r="F15" s="201"/>
      <c r="G15" s="196">
        <f>SUM(G13:G14)</f>
        <v>109</v>
      </c>
    </row>
    <row r="16" spans="1:9" ht="13.2" thickBot="1" x14ac:dyDescent="0.25">
      <c r="B16" s="162"/>
      <c r="C16" s="162"/>
    </row>
    <row r="17" spans="1:9" ht="13.2" thickBot="1" x14ac:dyDescent="0.25">
      <c r="B17" s="197" t="s">
        <v>307</v>
      </c>
      <c r="C17" s="198"/>
      <c r="D17" s="202">
        <f>SUM(D13*1)</f>
        <v>28</v>
      </c>
      <c r="E17" s="202">
        <f>SUM(E13*2)</f>
        <v>64</v>
      </c>
      <c r="F17" s="202">
        <f>SUM(F13*3)</f>
        <v>81</v>
      </c>
      <c r="G17" s="198">
        <f>SUM(D17:F17)</f>
        <v>173</v>
      </c>
      <c r="I17" s="96"/>
    </row>
    <row r="18" spans="1:9" x14ac:dyDescent="0.2">
      <c r="B18" s="204"/>
      <c r="C18" s="204"/>
      <c r="D18" s="96"/>
      <c r="E18" s="96"/>
      <c r="F18" s="96"/>
      <c r="G18" s="96"/>
    </row>
    <row r="19" spans="1:9" x14ac:dyDescent="0.2">
      <c r="A19" s="96"/>
      <c r="B19" s="162"/>
      <c r="C19" s="162"/>
      <c r="D19" s="162"/>
      <c r="E19" s="96"/>
      <c r="F19" s="96"/>
    </row>
    <row r="20" spans="1:9" x14ac:dyDescent="0.2">
      <c r="A20" s="96"/>
      <c r="B20" s="162"/>
      <c r="C20" s="162"/>
      <c r="D20" s="162"/>
      <c r="E20" s="96"/>
      <c r="F20" s="96"/>
      <c r="I20" s="96"/>
    </row>
    <row r="21" spans="1:9" x14ac:dyDescent="0.2">
      <c r="A21" s="96"/>
      <c r="B21" s="162"/>
      <c r="C21" s="162"/>
      <c r="D21" s="162"/>
      <c r="E21" s="96"/>
      <c r="F21" s="96"/>
    </row>
    <row r="22" spans="1:9" x14ac:dyDescent="0.2">
      <c r="A22" s="96"/>
      <c r="B22" s="162"/>
      <c r="C22" s="162"/>
      <c r="D22" s="162"/>
      <c r="E22" s="162"/>
      <c r="F22" s="96"/>
      <c r="I22" s="96"/>
    </row>
    <row r="23" spans="1:9" x14ac:dyDescent="0.2">
      <c r="A23" s="96"/>
      <c r="B23" s="162"/>
      <c r="C23" s="162"/>
      <c r="D23" s="162"/>
      <c r="E23" s="162"/>
      <c r="F23" s="96"/>
      <c r="H23" s="96"/>
    </row>
    <row r="24" spans="1:9" x14ac:dyDescent="0.2">
      <c r="A24" s="96"/>
      <c r="B24" s="162"/>
      <c r="C24" s="162"/>
      <c r="D24" s="162"/>
      <c r="E24" s="162"/>
      <c r="F24" s="96"/>
    </row>
    <row r="25" spans="1:9" x14ac:dyDescent="0.2">
      <c r="A25" s="96"/>
      <c r="B25" s="162"/>
      <c r="C25" s="162"/>
      <c r="D25" s="162"/>
      <c r="E25" s="162"/>
      <c r="F25" s="96"/>
    </row>
    <row r="26" spans="1:9" x14ac:dyDescent="0.2">
      <c r="A26" s="96"/>
      <c r="B26" s="96"/>
      <c r="C26" s="96"/>
      <c r="D26" s="96"/>
      <c r="E26" s="96"/>
      <c r="F26" s="96"/>
    </row>
    <row r="27" spans="1:9" x14ac:dyDescent="0.2">
      <c r="A27" s="96"/>
      <c r="B27" s="96"/>
      <c r="C27" s="96"/>
      <c r="D27" s="96"/>
      <c r="E27" s="96"/>
      <c r="F27" s="9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8"/>
  <sheetViews>
    <sheetView topLeftCell="A3" zoomScale="95" zoomScaleNormal="95" workbookViewId="0">
      <selection activeCell="E24" sqref="E24"/>
    </sheetView>
  </sheetViews>
  <sheetFormatPr defaultRowHeight="12.6" x14ac:dyDescent="0.2"/>
  <cols>
    <col min="1" max="1" width="2.90625" customWidth="1"/>
    <col min="2" max="2" width="13.6328125" customWidth="1"/>
    <col min="4" max="4" width="9.36328125" bestFit="1" customWidth="1"/>
    <col min="8" max="8" width="6.36328125" customWidth="1"/>
    <col min="12" max="12" width="19.7265625" customWidth="1"/>
  </cols>
  <sheetData>
    <row r="1" spans="2:13" ht="13.2" thickBot="1" x14ac:dyDescent="0.25"/>
    <row r="2" spans="2:13" x14ac:dyDescent="0.2">
      <c r="B2" s="99"/>
      <c r="C2" s="100"/>
      <c r="D2" s="100"/>
      <c r="E2" s="100"/>
      <c r="F2" s="100"/>
      <c r="G2" s="100"/>
      <c r="H2" s="100"/>
      <c r="I2" s="100"/>
      <c r="J2" s="100"/>
      <c r="K2" s="100"/>
      <c r="L2" s="101"/>
    </row>
    <row r="3" spans="2:13" ht="9.75" customHeight="1" x14ac:dyDescent="0.2">
      <c r="B3" s="102"/>
      <c r="C3" s="96"/>
      <c r="D3" s="96"/>
      <c r="E3" s="96"/>
      <c r="F3" s="96"/>
      <c r="G3" s="96"/>
      <c r="H3" s="96"/>
      <c r="I3" s="96"/>
      <c r="J3" s="96"/>
      <c r="K3" s="96"/>
      <c r="L3" s="103"/>
    </row>
    <row r="4" spans="2:13" x14ac:dyDescent="0.2">
      <c r="B4" s="102"/>
      <c r="C4" s="96"/>
      <c r="D4" s="96"/>
      <c r="E4" s="96"/>
      <c r="F4" s="96"/>
      <c r="G4" s="96"/>
      <c r="H4" s="96"/>
      <c r="I4" s="96"/>
      <c r="J4" s="96"/>
      <c r="K4" s="96"/>
      <c r="L4" s="103"/>
    </row>
    <row r="5" spans="2:13" x14ac:dyDescent="0.2">
      <c r="B5" s="102"/>
      <c r="C5" s="96"/>
      <c r="D5" s="96"/>
      <c r="E5" s="96"/>
      <c r="F5" s="96"/>
      <c r="G5" s="96"/>
      <c r="H5" s="96"/>
      <c r="I5" s="96"/>
      <c r="J5" s="96"/>
      <c r="K5" s="96"/>
      <c r="L5" s="103"/>
    </row>
    <row r="6" spans="2:13" x14ac:dyDescent="0.2">
      <c r="B6" s="102"/>
      <c r="C6" s="96"/>
      <c r="D6" s="96"/>
      <c r="E6" s="96"/>
      <c r="F6" s="96"/>
      <c r="G6" s="96"/>
      <c r="H6" s="96"/>
      <c r="I6" s="96"/>
      <c r="J6" s="96"/>
      <c r="K6" s="96"/>
      <c r="L6" s="103"/>
    </row>
    <row r="7" spans="2:13" x14ac:dyDescent="0.2">
      <c r="B7" s="102"/>
      <c r="C7" s="96"/>
      <c r="D7" s="96"/>
      <c r="E7" s="96"/>
      <c r="F7" s="96"/>
      <c r="G7" s="96"/>
      <c r="H7" s="96"/>
      <c r="I7" s="96"/>
      <c r="J7" s="96"/>
      <c r="K7" s="96"/>
      <c r="L7" s="103"/>
    </row>
    <row r="8" spans="2:13" ht="15.6" x14ac:dyDescent="0.2">
      <c r="B8" s="111"/>
      <c r="C8" s="96"/>
      <c r="D8" s="96"/>
      <c r="E8" s="96"/>
      <c r="F8" s="96"/>
      <c r="G8" s="185" t="s">
        <v>349</v>
      </c>
      <c r="H8" s="96"/>
      <c r="I8" s="96"/>
      <c r="J8" s="96"/>
      <c r="K8" s="96"/>
      <c r="L8" s="103"/>
      <c r="M8" s="96"/>
    </row>
    <row r="9" spans="2:13" ht="15.6" x14ac:dyDescent="0.2">
      <c r="B9" s="102"/>
      <c r="C9" s="96"/>
      <c r="D9" s="96"/>
      <c r="E9" s="96"/>
      <c r="F9" s="96"/>
      <c r="G9" s="185" t="s">
        <v>280</v>
      </c>
      <c r="H9" s="96"/>
      <c r="I9" s="96"/>
      <c r="J9" s="96"/>
      <c r="K9" s="96"/>
      <c r="L9" s="103"/>
    </row>
    <row r="10" spans="2:13" ht="6.75" customHeight="1" x14ac:dyDescent="0.2">
      <c r="B10" s="102"/>
      <c r="C10" s="96"/>
      <c r="D10" s="96"/>
      <c r="E10" s="96"/>
      <c r="F10" s="96"/>
      <c r="G10" s="96"/>
      <c r="H10" s="96"/>
      <c r="I10" s="96"/>
      <c r="J10" s="96"/>
      <c r="K10" s="96"/>
      <c r="L10" s="103"/>
    </row>
    <row r="11" spans="2:13" ht="14.4" x14ac:dyDescent="0.2">
      <c r="B11" s="186" t="s">
        <v>278</v>
      </c>
      <c r="C11" s="98"/>
      <c r="D11" s="98"/>
      <c r="E11" s="98"/>
      <c r="F11" s="98"/>
      <c r="G11" s="98"/>
      <c r="H11" s="98"/>
      <c r="I11" s="98"/>
      <c r="J11" s="98"/>
      <c r="K11" s="98"/>
      <c r="L11" s="104"/>
    </row>
    <row r="12" spans="2:13" ht="15.6" x14ac:dyDescent="0.2">
      <c r="B12" s="105"/>
      <c r="C12" s="96"/>
      <c r="D12" s="96"/>
      <c r="E12" s="96"/>
      <c r="F12" s="96"/>
      <c r="G12" s="96"/>
      <c r="H12" s="96"/>
      <c r="I12" s="96"/>
      <c r="J12" s="96"/>
      <c r="K12" s="96"/>
      <c r="L12" s="103"/>
    </row>
    <row r="13" spans="2:13" ht="14.4" x14ac:dyDescent="0.2">
      <c r="B13" s="106" t="s">
        <v>281</v>
      </c>
      <c r="C13" s="96"/>
      <c r="D13" s="96"/>
      <c r="E13" s="96"/>
      <c r="F13" s="96"/>
      <c r="G13" s="96"/>
      <c r="H13" s="96"/>
      <c r="I13" s="96"/>
      <c r="J13" s="96"/>
      <c r="K13" s="96"/>
      <c r="L13" s="103"/>
    </row>
    <row r="14" spans="2:13" ht="14.4" x14ac:dyDescent="0.2">
      <c r="B14" s="107"/>
      <c r="C14" s="96"/>
      <c r="D14" s="96"/>
      <c r="E14" s="96"/>
      <c r="F14" s="96"/>
      <c r="G14" s="96"/>
      <c r="H14" s="96"/>
      <c r="I14" s="96"/>
      <c r="J14" s="96"/>
      <c r="K14" s="96"/>
      <c r="L14" s="103"/>
    </row>
    <row r="15" spans="2:13" ht="14.4" x14ac:dyDescent="0.2">
      <c r="B15" s="106" t="s">
        <v>282</v>
      </c>
      <c r="C15" s="96"/>
      <c r="D15" s="96"/>
      <c r="E15" s="96"/>
      <c r="F15" s="96"/>
      <c r="G15" s="96"/>
      <c r="H15" s="96"/>
      <c r="I15" s="96"/>
      <c r="J15" s="96"/>
      <c r="K15" s="96"/>
      <c r="L15" s="103"/>
    </row>
    <row r="16" spans="2:13" ht="14.4" x14ac:dyDescent="0.2">
      <c r="B16" s="106"/>
      <c r="C16" s="96"/>
      <c r="D16" s="96"/>
      <c r="E16" s="96"/>
      <c r="F16" s="96"/>
      <c r="G16" s="96"/>
      <c r="H16" s="96"/>
      <c r="I16" s="96"/>
      <c r="J16" s="96"/>
      <c r="K16" s="96"/>
      <c r="L16" s="103"/>
    </row>
    <row r="17" spans="2:13" ht="14.4" x14ac:dyDescent="0.2">
      <c r="B17" s="106" t="s">
        <v>283</v>
      </c>
      <c r="C17" s="96"/>
      <c r="D17" s="96"/>
      <c r="E17" s="96"/>
      <c r="F17" s="96"/>
      <c r="G17" s="96"/>
      <c r="H17" s="96"/>
      <c r="I17" s="96"/>
      <c r="J17" s="96"/>
      <c r="K17" s="96"/>
      <c r="L17" s="103"/>
    </row>
    <row r="18" spans="2:13" ht="14.4" x14ac:dyDescent="0.2">
      <c r="B18" s="107"/>
      <c r="C18" s="96"/>
      <c r="D18" s="96"/>
      <c r="E18" s="96"/>
      <c r="F18" s="96"/>
      <c r="G18" s="96"/>
      <c r="H18" s="96"/>
      <c r="I18" s="96"/>
      <c r="J18" s="96"/>
      <c r="K18" s="96"/>
      <c r="L18" s="103"/>
    </row>
    <row r="19" spans="2:13" ht="14.4" x14ac:dyDescent="0.2">
      <c r="B19" s="106" t="s">
        <v>284</v>
      </c>
      <c r="C19" s="96"/>
      <c r="D19" s="97"/>
      <c r="E19" s="96"/>
      <c r="F19" s="96"/>
      <c r="H19" s="96"/>
      <c r="I19" s="97" t="s">
        <v>285</v>
      </c>
      <c r="J19" s="96"/>
      <c r="K19" s="96"/>
      <c r="L19" s="103"/>
    </row>
    <row r="20" spans="2:13" ht="14.4" x14ac:dyDescent="0.2">
      <c r="B20" s="106"/>
      <c r="C20" s="96"/>
      <c r="D20" s="97"/>
      <c r="E20" s="96"/>
      <c r="F20" s="96"/>
      <c r="G20" s="96"/>
      <c r="H20" s="96"/>
      <c r="I20" s="96"/>
      <c r="J20" s="96"/>
      <c r="K20" s="96"/>
      <c r="L20" s="103"/>
    </row>
    <row r="21" spans="2:13" ht="14.4" x14ac:dyDescent="0.2">
      <c r="B21" s="106" t="s">
        <v>286</v>
      </c>
      <c r="C21" s="226"/>
      <c r="D21" s="97"/>
      <c r="E21" s="96"/>
      <c r="F21" s="96"/>
      <c r="G21" s="96"/>
      <c r="H21" s="96"/>
      <c r="I21" s="96"/>
      <c r="J21" s="96"/>
      <c r="K21" s="96"/>
      <c r="L21" s="103"/>
    </row>
    <row r="22" spans="2:13" ht="14.4" x14ac:dyDescent="0.2">
      <c r="B22" s="107"/>
      <c r="C22" s="96"/>
      <c r="D22" s="96"/>
      <c r="E22" s="96"/>
      <c r="F22" s="96"/>
      <c r="G22" s="96"/>
      <c r="H22" s="96"/>
      <c r="I22" s="96"/>
      <c r="J22" s="96"/>
      <c r="K22" s="96"/>
      <c r="L22" s="103"/>
    </row>
    <row r="23" spans="2:13" ht="14.4" x14ac:dyDescent="0.2">
      <c r="B23" s="106" t="s">
        <v>287</v>
      </c>
      <c r="C23" s="226"/>
      <c r="D23" s="96"/>
      <c r="E23" s="96"/>
      <c r="F23" s="96"/>
      <c r="G23" s="96"/>
      <c r="H23" s="96"/>
      <c r="I23" s="96"/>
      <c r="J23" s="96"/>
      <c r="K23" s="96"/>
      <c r="L23" s="103"/>
    </row>
    <row r="24" spans="2:13" ht="14.4" x14ac:dyDescent="0.2">
      <c r="B24" s="107"/>
      <c r="C24" s="96"/>
      <c r="D24" s="96"/>
      <c r="E24" s="96"/>
      <c r="F24" s="96"/>
      <c r="G24" s="96"/>
      <c r="H24" s="96"/>
      <c r="I24" s="96"/>
      <c r="J24" s="96"/>
      <c r="K24" s="96"/>
      <c r="L24" s="103"/>
    </row>
    <row r="25" spans="2:13" ht="14.4" x14ac:dyDescent="0.2">
      <c r="B25" s="186" t="s">
        <v>279</v>
      </c>
      <c r="C25" s="98"/>
      <c r="D25" s="98"/>
      <c r="E25" s="98"/>
      <c r="F25" s="98"/>
      <c r="G25" s="98"/>
      <c r="H25" s="98"/>
      <c r="I25" s="98"/>
      <c r="J25" s="98"/>
      <c r="K25" s="98"/>
      <c r="L25" s="104"/>
    </row>
    <row r="26" spans="2:13" ht="14.4" x14ac:dyDescent="0.2">
      <c r="B26" s="106"/>
      <c r="C26" s="96"/>
      <c r="D26" s="96"/>
      <c r="E26" s="96"/>
      <c r="F26" s="96"/>
      <c r="G26" s="96"/>
      <c r="H26" s="96"/>
      <c r="I26" s="96"/>
      <c r="J26" s="96"/>
      <c r="K26" s="96"/>
      <c r="L26" s="103"/>
    </row>
    <row r="27" spans="2:13" ht="14.4" x14ac:dyDescent="0.2">
      <c r="B27" s="106" t="s">
        <v>288</v>
      </c>
      <c r="C27" s="96"/>
      <c r="D27" s="234"/>
      <c r="E27" s="96"/>
      <c r="F27" s="97" t="s">
        <v>289</v>
      </c>
      <c r="G27" s="227"/>
      <c r="H27" s="96"/>
      <c r="I27" s="97" t="s">
        <v>290</v>
      </c>
      <c r="J27" s="96"/>
      <c r="K27" s="97" t="s">
        <v>306</v>
      </c>
      <c r="L27" s="103"/>
    </row>
    <row r="28" spans="2:13" ht="14.4" x14ac:dyDescent="0.2">
      <c r="B28" s="106"/>
      <c r="C28" s="96"/>
      <c r="D28" s="97"/>
      <c r="E28" s="96"/>
      <c r="F28" s="96"/>
      <c r="G28" s="96"/>
      <c r="H28" s="96"/>
      <c r="I28" s="96"/>
      <c r="J28" s="96"/>
      <c r="K28" s="96"/>
      <c r="L28" s="103"/>
    </row>
    <row r="29" spans="2:13" ht="14.4" x14ac:dyDescent="0.2">
      <c r="B29" s="106" t="s">
        <v>292</v>
      </c>
      <c r="C29" s="96"/>
      <c r="D29" s="97"/>
      <c r="E29" s="96"/>
      <c r="F29" s="96"/>
      <c r="G29" s="96"/>
      <c r="H29" s="96"/>
      <c r="I29" s="97" t="s">
        <v>291</v>
      </c>
      <c r="J29" s="96"/>
      <c r="K29" s="96"/>
      <c r="L29" s="103"/>
    </row>
    <row r="30" spans="2:13" ht="14.4" x14ac:dyDescent="0.2">
      <c r="B30" s="106"/>
      <c r="C30" s="96"/>
      <c r="D30" s="97"/>
      <c r="E30" s="96"/>
      <c r="F30" s="96"/>
      <c r="G30" s="96"/>
      <c r="H30" s="96"/>
      <c r="I30" s="96"/>
      <c r="J30" s="96"/>
      <c r="K30" s="96"/>
      <c r="L30" s="103"/>
    </row>
    <row r="31" spans="2:13" ht="14.4" x14ac:dyDescent="0.2">
      <c r="B31" s="106" t="s">
        <v>294</v>
      </c>
      <c r="C31" s="96"/>
      <c r="D31" s="97"/>
      <c r="E31" s="96"/>
      <c r="F31" s="96"/>
      <c r="G31" s="96"/>
      <c r="H31" s="96"/>
      <c r="I31" s="97" t="s">
        <v>293</v>
      </c>
      <c r="J31" s="96"/>
      <c r="K31" s="96"/>
      <c r="L31" s="103"/>
      <c r="M31" s="96"/>
    </row>
    <row r="32" spans="2:13" ht="13.2" thickBot="1" x14ac:dyDescent="0.25">
      <c r="B32" s="108"/>
      <c r="C32" s="109"/>
      <c r="D32" s="109"/>
      <c r="E32" s="109"/>
      <c r="F32" s="109"/>
      <c r="G32" s="109"/>
      <c r="H32" s="109"/>
      <c r="I32" s="109"/>
      <c r="J32" s="109"/>
      <c r="K32" s="109"/>
      <c r="L32" s="110"/>
    </row>
    <row r="33" spans="2:10" x14ac:dyDescent="0.2">
      <c r="B33" s="223" t="s">
        <v>348</v>
      </c>
      <c r="J33" s="96"/>
    </row>
    <row r="34" spans="2:10" x14ac:dyDescent="0.2">
      <c r="J34" s="96"/>
    </row>
    <row r="35" spans="2:10" x14ac:dyDescent="0.2">
      <c r="J35" s="96"/>
    </row>
    <row r="36" spans="2:10" x14ac:dyDescent="0.2">
      <c r="J36" s="96"/>
    </row>
    <row r="37" spans="2:10" x14ac:dyDescent="0.2">
      <c r="J37" s="96"/>
    </row>
    <row r="38" spans="2:10" x14ac:dyDescent="0.2">
      <c r="J38" s="96"/>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95" zoomScaleNormal="95" workbookViewId="0">
      <pane ySplit="2" topLeftCell="A9" activePane="bottomLeft" state="frozen"/>
      <selection activeCell="B1" sqref="B1"/>
      <selection pane="bottomLeft" activeCell="C11" sqref="C11"/>
    </sheetView>
  </sheetViews>
  <sheetFormatPr defaultRowHeight="16.2" x14ac:dyDescent="0.3"/>
  <cols>
    <col min="1" max="1" width="9.6328125" style="80" customWidth="1"/>
    <col min="2" max="2" width="6.90625" style="90" customWidth="1"/>
    <col min="3" max="3" width="45.6328125" style="120" customWidth="1"/>
    <col min="4" max="4" width="7.36328125" style="95" customWidth="1"/>
    <col min="5" max="5" width="7.36328125" style="80" customWidth="1"/>
    <col min="6" max="6" width="36.6328125" style="122" customWidth="1"/>
    <col min="7" max="7" width="7.6328125" style="80" customWidth="1"/>
    <col min="8" max="8" width="43.36328125" style="125" customWidth="1"/>
  </cols>
  <sheetData>
    <row r="1" spans="1:8" ht="22.5" customHeight="1" x14ac:dyDescent="0.3">
      <c r="A1" s="51" t="s">
        <v>295</v>
      </c>
    </row>
    <row r="2" spans="1:8" ht="24" customHeight="1" x14ac:dyDescent="0.2">
      <c r="A2" s="81" t="s">
        <v>17</v>
      </c>
      <c r="B2" s="81" t="s">
        <v>18</v>
      </c>
      <c r="C2" s="76" t="s">
        <v>19</v>
      </c>
      <c r="D2" s="77" t="s">
        <v>35</v>
      </c>
      <c r="E2" s="81" t="s">
        <v>49</v>
      </c>
      <c r="F2" s="76" t="s">
        <v>6</v>
      </c>
      <c r="G2" s="81" t="s">
        <v>8</v>
      </c>
      <c r="H2" s="76" t="s">
        <v>277</v>
      </c>
    </row>
    <row r="3" spans="1:8" ht="298.5" customHeight="1" x14ac:dyDescent="0.4">
      <c r="A3" s="78" t="s">
        <v>9</v>
      </c>
      <c r="B3" s="78">
        <v>1.1000000000000001</v>
      </c>
      <c r="C3" s="86" t="s">
        <v>318</v>
      </c>
      <c r="D3" s="78" t="s">
        <v>10</v>
      </c>
      <c r="E3" s="82"/>
      <c r="F3" s="85" t="s">
        <v>350</v>
      </c>
      <c r="G3" s="224"/>
      <c r="H3" s="228"/>
    </row>
    <row r="4" spans="1:8" ht="97.2" x14ac:dyDescent="0.2">
      <c r="A4" s="87"/>
      <c r="B4" s="78">
        <v>1.2</v>
      </c>
      <c r="C4" s="86" t="s">
        <v>320</v>
      </c>
      <c r="D4" s="78">
        <v>2</v>
      </c>
      <c r="E4" s="117"/>
      <c r="F4" s="86" t="s">
        <v>319</v>
      </c>
      <c r="G4" s="82"/>
      <c r="H4" s="228"/>
    </row>
    <row r="5" spans="1:8" ht="165.75" customHeight="1" x14ac:dyDescent="0.2">
      <c r="A5" s="87"/>
      <c r="B5" s="78">
        <v>1.3</v>
      </c>
      <c r="C5" s="86" t="s">
        <v>321</v>
      </c>
      <c r="D5" s="78">
        <v>1</v>
      </c>
      <c r="E5" s="117"/>
      <c r="F5" s="86" t="s">
        <v>322</v>
      </c>
      <c r="G5" s="82"/>
      <c r="H5" s="228"/>
    </row>
    <row r="6" spans="1:8" ht="32.4" x14ac:dyDescent="0.2">
      <c r="A6" s="87"/>
      <c r="B6" s="78">
        <v>1.4</v>
      </c>
      <c r="C6" s="86" t="s">
        <v>46</v>
      </c>
      <c r="D6" s="78">
        <v>2</v>
      </c>
      <c r="E6" s="117"/>
      <c r="F6" s="86" t="s">
        <v>323</v>
      </c>
      <c r="G6" s="82"/>
      <c r="H6" s="228"/>
    </row>
    <row r="7" spans="1:8" ht="97.2" x14ac:dyDescent="0.2">
      <c r="A7" s="212"/>
      <c r="B7" s="213">
        <v>1.5</v>
      </c>
      <c r="C7" s="214" t="s">
        <v>324</v>
      </c>
      <c r="D7" s="213">
        <v>1</v>
      </c>
      <c r="E7" s="215"/>
      <c r="F7" s="214" t="s">
        <v>325</v>
      </c>
      <c r="G7" s="82"/>
      <c r="H7" s="228"/>
    </row>
    <row r="8" spans="1:8" ht="189.75" customHeight="1" x14ac:dyDescent="0.2">
      <c r="A8" s="87"/>
      <c r="B8" s="78">
        <v>1.6</v>
      </c>
      <c r="C8" s="86" t="s">
        <v>341</v>
      </c>
      <c r="D8" s="78">
        <v>1</v>
      </c>
      <c r="E8" s="117"/>
      <c r="F8" s="86" t="s">
        <v>215</v>
      </c>
      <c r="G8" s="82"/>
      <c r="H8" s="228"/>
    </row>
    <row r="9" spans="1:8" ht="48.6" x14ac:dyDescent="0.2">
      <c r="A9" s="87"/>
      <c r="B9" s="78">
        <v>1.7</v>
      </c>
      <c r="C9" s="86" t="s">
        <v>236</v>
      </c>
      <c r="D9" s="78">
        <v>2</v>
      </c>
      <c r="E9" s="117"/>
      <c r="F9" s="86" t="s">
        <v>216</v>
      </c>
      <c r="G9" s="82"/>
      <c r="H9" s="228"/>
    </row>
    <row r="10" spans="1:8" ht="32.4" x14ac:dyDescent="0.2">
      <c r="A10" s="87"/>
      <c r="B10" s="78">
        <v>1.8</v>
      </c>
      <c r="C10" s="86" t="s">
        <v>92</v>
      </c>
      <c r="D10" s="78">
        <v>3</v>
      </c>
      <c r="E10" s="117"/>
      <c r="F10" s="86" t="s">
        <v>93</v>
      </c>
      <c r="G10" s="82"/>
      <c r="H10" s="235"/>
    </row>
    <row r="11" spans="1:8" ht="32.4" x14ac:dyDescent="0.2">
      <c r="A11" s="87"/>
      <c r="B11" s="78">
        <v>1.9</v>
      </c>
      <c r="C11" s="86" t="s">
        <v>351</v>
      </c>
      <c r="D11" s="78">
        <v>1</v>
      </c>
      <c r="E11" s="117"/>
      <c r="F11" s="86" t="s">
        <v>88</v>
      </c>
      <c r="G11" s="82"/>
      <c r="H11" s="228"/>
    </row>
    <row r="12" spans="1:8" ht="97.2" x14ac:dyDescent="0.2">
      <c r="A12" s="91"/>
      <c r="B12" s="89">
        <v>1.1000000000000001</v>
      </c>
      <c r="C12" s="86" t="s">
        <v>326</v>
      </c>
      <c r="D12" s="78">
        <v>1</v>
      </c>
      <c r="E12" s="117"/>
      <c r="F12" s="86" t="s">
        <v>94</v>
      </c>
      <c r="G12" s="82"/>
      <c r="H12" s="228"/>
    </row>
    <row r="13" spans="1:8" ht="135.75" customHeight="1" x14ac:dyDescent="0.2">
      <c r="A13" s="92"/>
      <c r="B13" s="89">
        <v>1.1100000000000001</v>
      </c>
      <c r="C13" s="86" t="s">
        <v>244</v>
      </c>
      <c r="D13" s="78">
        <v>1</v>
      </c>
      <c r="E13" s="117"/>
      <c r="F13" s="86" t="s">
        <v>245</v>
      </c>
      <c r="G13" s="82"/>
      <c r="H13" s="228"/>
    </row>
    <row r="14" spans="1:8" ht="15.6" x14ac:dyDescent="0.2">
      <c r="A14" s="81"/>
      <c r="B14" s="81"/>
      <c r="C14" s="76"/>
      <c r="D14" s="81"/>
      <c r="E14" s="81"/>
      <c r="F14" s="76"/>
      <c r="G14" s="81"/>
      <c r="H14" s="229"/>
    </row>
    <row r="15" spans="1:8" ht="97.2" x14ac:dyDescent="0.2">
      <c r="A15" s="93" t="s">
        <v>20</v>
      </c>
      <c r="B15" s="79">
        <v>2.1</v>
      </c>
      <c r="C15" s="86" t="s">
        <v>40</v>
      </c>
      <c r="D15" s="78" t="s">
        <v>10</v>
      </c>
      <c r="E15" s="117"/>
      <c r="F15" s="86" t="s">
        <v>217</v>
      </c>
      <c r="G15" s="83"/>
      <c r="H15" s="230"/>
    </row>
    <row r="16" spans="1:8" ht="77.25" customHeight="1" x14ac:dyDescent="0.2">
      <c r="A16" s="94"/>
      <c r="B16" s="79">
        <v>2.2000000000000002</v>
      </c>
      <c r="C16" s="86" t="s">
        <v>41</v>
      </c>
      <c r="D16" s="78" t="s">
        <v>10</v>
      </c>
      <c r="E16" s="117"/>
      <c r="F16" s="86" t="s">
        <v>217</v>
      </c>
      <c r="G16" s="83"/>
      <c r="H16" s="230"/>
    </row>
    <row r="17" spans="1:8" ht="81" x14ac:dyDescent="0.2">
      <c r="A17" s="94"/>
      <c r="B17" s="79">
        <v>2.2999999999999998</v>
      </c>
      <c r="C17" s="86" t="s">
        <v>42</v>
      </c>
      <c r="D17" s="78">
        <v>3</v>
      </c>
      <c r="E17" s="117"/>
      <c r="F17" s="86" t="s">
        <v>342</v>
      </c>
      <c r="G17" s="83"/>
      <c r="H17" s="230"/>
    </row>
    <row r="18" spans="1:8" ht="32.4" x14ac:dyDescent="0.2">
      <c r="A18" s="94"/>
      <c r="B18" s="79">
        <v>2.4</v>
      </c>
      <c r="C18" s="86" t="s">
        <v>339</v>
      </c>
      <c r="D18" s="78">
        <v>2</v>
      </c>
      <c r="E18" s="117"/>
      <c r="F18" s="86" t="s">
        <v>65</v>
      </c>
      <c r="G18" s="83"/>
      <c r="H18" s="230"/>
    </row>
    <row r="19" spans="1:8" ht="15.6" x14ac:dyDescent="0.2">
      <c r="A19" s="81"/>
      <c r="B19" s="81"/>
      <c r="C19" s="76"/>
      <c r="D19" s="81"/>
      <c r="E19" s="81"/>
      <c r="F19" s="76"/>
      <c r="G19" s="81"/>
      <c r="H19" s="229"/>
    </row>
    <row r="20" spans="1:8" ht="97.2" x14ac:dyDescent="0.2">
      <c r="A20" s="93" t="s">
        <v>95</v>
      </c>
      <c r="B20" s="79">
        <v>3.1</v>
      </c>
      <c r="C20" s="86" t="s">
        <v>340</v>
      </c>
      <c r="D20" s="78" t="s">
        <v>10</v>
      </c>
      <c r="E20" s="117"/>
      <c r="F20" s="86" t="s">
        <v>247</v>
      </c>
      <c r="G20" s="84"/>
      <c r="H20" s="230"/>
    </row>
    <row r="21" spans="1:8" ht="32.4" x14ac:dyDescent="0.2">
      <c r="A21" s="94"/>
      <c r="B21" s="79">
        <v>3.2</v>
      </c>
      <c r="C21" s="86" t="s">
        <v>96</v>
      </c>
      <c r="D21" s="78">
        <v>2</v>
      </c>
      <c r="E21" s="117"/>
      <c r="F21" s="86" t="s">
        <v>66</v>
      </c>
      <c r="G21" s="84"/>
      <c r="H21" s="231"/>
    </row>
    <row r="22" spans="1:8" ht="32.4" x14ac:dyDescent="0.2">
      <c r="A22" s="94"/>
      <c r="B22" s="79">
        <v>3.3</v>
      </c>
      <c r="C22" s="86" t="s">
        <v>11</v>
      </c>
      <c r="D22" s="78">
        <v>2</v>
      </c>
      <c r="E22" s="117"/>
      <c r="F22" s="86" t="s">
        <v>55</v>
      </c>
      <c r="G22" s="84"/>
      <c r="H22" s="230"/>
    </row>
    <row r="23" spans="1:8" ht="64.8" x14ac:dyDescent="0.2">
      <c r="A23" s="94"/>
      <c r="B23" s="79">
        <v>3.4</v>
      </c>
      <c r="C23" s="86" t="s">
        <v>327</v>
      </c>
      <c r="D23" s="78">
        <v>2</v>
      </c>
      <c r="E23" s="117"/>
      <c r="F23" s="86" t="s">
        <v>219</v>
      </c>
      <c r="G23" s="84"/>
      <c r="H23" s="232"/>
    </row>
    <row r="26" spans="1:8" ht="24" x14ac:dyDescent="0.3">
      <c r="C26" s="241" t="s">
        <v>17</v>
      </c>
      <c r="D26" s="239" t="s">
        <v>35</v>
      </c>
      <c r="E26" s="240" t="s">
        <v>195</v>
      </c>
      <c r="F26" s="247"/>
    </row>
    <row r="27" spans="1:8" x14ac:dyDescent="0.3">
      <c r="C27" s="253" t="s">
        <v>9</v>
      </c>
      <c r="D27" s="254">
        <f>SUM(D4+D5+D6+D7+D8+D9+D10+D11+D12+D13)</f>
        <v>15</v>
      </c>
      <c r="E27" s="252">
        <f>SUM(E4+E5+E6+E7+E8+E9+E10+E11+E12+E13)</f>
        <v>0</v>
      </c>
      <c r="F27" s="243"/>
    </row>
    <row r="28" spans="1:8" x14ac:dyDescent="0.3">
      <c r="C28" s="253" t="s">
        <v>20</v>
      </c>
      <c r="D28" s="254">
        <f>SUM(D17+D18)</f>
        <v>5</v>
      </c>
      <c r="E28" s="252">
        <f>SUM(E17+E18)</f>
        <v>0</v>
      </c>
      <c r="F28" s="243"/>
    </row>
    <row r="29" spans="1:8" x14ac:dyDescent="0.3">
      <c r="C29" s="253" t="s">
        <v>197</v>
      </c>
      <c r="D29" s="254">
        <f>SUM(D21+D22+D23)</f>
        <v>6</v>
      </c>
      <c r="E29" s="252">
        <f>SUM(E21+E22+E23)</f>
        <v>0</v>
      </c>
      <c r="F29" s="243"/>
    </row>
    <row r="30" spans="1:8" x14ac:dyDescent="0.3">
      <c r="C30" s="237" t="s">
        <v>198</v>
      </c>
      <c r="D30" s="238">
        <f>SUM(D27+D28+D29)</f>
        <v>26</v>
      </c>
      <c r="E30" s="248">
        <f>SUM(E27+E28+E29)</f>
        <v>0</v>
      </c>
      <c r="F30" s="243"/>
    </row>
    <row r="32" spans="1:8" x14ac:dyDescent="0.3">
      <c r="B32" s="246"/>
      <c r="C32" s="244" t="s">
        <v>300</v>
      </c>
      <c r="D32" s="160">
        <f>COUNTIF(D3:D23, "Must")</f>
        <v>4</v>
      </c>
      <c r="E32" s="161">
        <f>COUNTIF(E3:E23, "Yes")</f>
        <v>0</v>
      </c>
    </row>
    <row r="35" spans="3:6" x14ac:dyDescent="0.3">
      <c r="C35" s="245"/>
      <c r="F35" s="242"/>
    </row>
  </sheetData>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93" zoomScaleNormal="93" workbookViewId="0">
      <pane ySplit="2" topLeftCell="A33" activePane="bottomLeft" state="frozen"/>
      <selection pane="bottomLeft" activeCell="F34" sqref="F34"/>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2.5" customHeight="1" x14ac:dyDescent="0.3">
      <c r="A1" s="51" t="s">
        <v>296</v>
      </c>
    </row>
    <row r="2" spans="1:8" ht="24" x14ac:dyDescent="0.2">
      <c r="A2" s="113" t="s">
        <v>17</v>
      </c>
      <c r="B2" s="113" t="s">
        <v>18</v>
      </c>
      <c r="C2" s="115" t="s">
        <v>19</v>
      </c>
      <c r="D2" s="116" t="s">
        <v>35</v>
      </c>
      <c r="E2" s="113" t="s">
        <v>49</v>
      </c>
      <c r="F2" s="112" t="s">
        <v>6</v>
      </c>
      <c r="G2" s="113" t="s">
        <v>8</v>
      </c>
      <c r="H2" s="115" t="s">
        <v>277</v>
      </c>
    </row>
    <row r="3" spans="1:8" ht="146.25" customHeight="1" x14ac:dyDescent="0.3">
      <c r="A3" s="93" t="s">
        <v>98</v>
      </c>
      <c r="B3" s="79">
        <v>4.0999999999999996</v>
      </c>
      <c r="C3" s="119" t="s">
        <v>12</v>
      </c>
      <c r="D3" s="79">
        <v>2</v>
      </c>
      <c r="E3" s="83"/>
      <c r="F3" s="121" t="s">
        <v>220</v>
      </c>
      <c r="G3" s="83"/>
      <c r="H3" s="123"/>
    </row>
    <row r="4" spans="1:8" ht="15.6" x14ac:dyDescent="0.2">
      <c r="A4" s="113"/>
      <c r="B4" s="113"/>
      <c r="C4" s="112"/>
      <c r="D4" s="118"/>
      <c r="E4" s="113"/>
      <c r="F4" s="112"/>
      <c r="G4" s="113"/>
      <c r="H4" s="112"/>
    </row>
    <row r="5" spans="1:8" ht="162" x14ac:dyDescent="0.3">
      <c r="A5" s="93" t="s">
        <v>99</v>
      </c>
      <c r="B5" s="79">
        <v>5.0999999999999996</v>
      </c>
      <c r="C5" s="119" t="s">
        <v>248</v>
      </c>
      <c r="D5" s="79" t="s">
        <v>7</v>
      </c>
      <c r="E5" s="83"/>
      <c r="F5" s="121" t="s">
        <v>249</v>
      </c>
      <c r="G5" s="83"/>
      <c r="H5" s="123"/>
    </row>
    <row r="6" spans="1:8" ht="48.6" x14ac:dyDescent="0.3">
      <c r="A6" s="79"/>
      <c r="B6" s="79">
        <v>5.2</v>
      </c>
      <c r="C6" s="119" t="s">
        <v>52</v>
      </c>
      <c r="D6" s="79">
        <v>2</v>
      </c>
      <c r="E6" s="83"/>
      <c r="F6" s="121" t="s">
        <v>87</v>
      </c>
      <c r="G6" s="83"/>
      <c r="H6" s="123"/>
    </row>
    <row r="7" spans="1:8" ht="81" x14ac:dyDescent="0.3">
      <c r="A7" s="79"/>
      <c r="B7" s="79">
        <v>5.3</v>
      </c>
      <c r="C7" s="119" t="s">
        <v>28</v>
      </c>
      <c r="D7" s="79">
        <v>2</v>
      </c>
      <c r="E7" s="83"/>
      <c r="F7" s="121" t="s">
        <v>100</v>
      </c>
      <c r="G7" s="83"/>
      <c r="H7" s="123"/>
    </row>
    <row r="8" spans="1:8" ht="48.6" x14ac:dyDescent="0.3">
      <c r="A8" s="79"/>
      <c r="B8" s="79">
        <v>5.4</v>
      </c>
      <c r="C8" s="119" t="s">
        <v>29</v>
      </c>
      <c r="D8" s="79">
        <v>2</v>
      </c>
      <c r="E8" s="83"/>
      <c r="F8" s="121" t="s">
        <v>14</v>
      </c>
      <c r="G8" s="83"/>
      <c r="H8" s="123"/>
    </row>
    <row r="9" spans="1:8" ht="113.4" x14ac:dyDescent="0.3">
      <c r="A9" s="79"/>
      <c r="B9" s="79">
        <v>5.5</v>
      </c>
      <c r="C9" s="119" t="s">
        <v>30</v>
      </c>
      <c r="D9" s="79">
        <v>3</v>
      </c>
      <c r="E9" s="83"/>
      <c r="F9" s="121" t="s">
        <v>101</v>
      </c>
      <c r="G9" s="83"/>
      <c r="H9" s="123"/>
    </row>
    <row r="10" spans="1:8" ht="51" customHeight="1" x14ac:dyDescent="0.3">
      <c r="A10" s="79"/>
      <c r="B10" s="79">
        <v>5.6</v>
      </c>
      <c r="C10" s="119" t="s">
        <v>31</v>
      </c>
      <c r="D10" s="79">
        <v>2</v>
      </c>
      <c r="E10" s="83"/>
      <c r="F10" s="121" t="s">
        <v>13</v>
      </c>
      <c r="G10" s="83"/>
      <c r="H10" s="123"/>
    </row>
    <row r="11" spans="1:8" ht="81" x14ac:dyDescent="0.3">
      <c r="A11" s="79"/>
      <c r="B11" s="79">
        <v>5.7</v>
      </c>
      <c r="C11" s="119" t="s">
        <v>32</v>
      </c>
      <c r="D11" s="79">
        <v>2</v>
      </c>
      <c r="E11" s="83"/>
      <c r="F11" s="121" t="s">
        <v>102</v>
      </c>
      <c r="G11" s="83"/>
      <c r="H11" s="123"/>
    </row>
    <row r="12" spans="1:8" ht="32.4" x14ac:dyDescent="0.3">
      <c r="A12" s="79"/>
      <c r="B12" s="79">
        <v>5.8</v>
      </c>
      <c r="C12" s="119" t="s">
        <v>58</v>
      </c>
      <c r="D12" s="79">
        <v>2</v>
      </c>
      <c r="E12" s="83"/>
      <c r="F12" s="121" t="s">
        <v>103</v>
      </c>
      <c r="G12" s="83"/>
      <c r="H12" s="123"/>
    </row>
    <row r="13" spans="1:8" ht="15.6" x14ac:dyDescent="0.2">
      <c r="A13" s="113"/>
      <c r="B13" s="113"/>
      <c r="C13" s="112"/>
      <c r="D13" s="118"/>
      <c r="E13" s="113"/>
      <c r="F13" s="112"/>
      <c r="G13" s="113"/>
      <c r="H13" s="112"/>
    </row>
    <row r="14" spans="1:8" ht="48.6" x14ac:dyDescent="0.3">
      <c r="A14" s="93" t="s">
        <v>104</v>
      </c>
      <c r="B14" s="79">
        <v>6.1</v>
      </c>
      <c r="C14" s="119" t="s">
        <v>105</v>
      </c>
      <c r="D14" s="79" t="s">
        <v>7</v>
      </c>
      <c r="E14" s="83"/>
      <c r="F14" s="121" t="s">
        <v>106</v>
      </c>
      <c r="G14" s="83"/>
      <c r="H14" s="123"/>
    </row>
    <row r="15" spans="1:8" ht="67.5" customHeight="1" x14ac:dyDescent="0.3">
      <c r="A15" s="79"/>
      <c r="B15" s="79">
        <v>6.2</v>
      </c>
      <c r="C15" s="119" t="s">
        <v>1</v>
      </c>
      <c r="D15" s="79">
        <v>2</v>
      </c>
      <c r="E15" s="83"/>
      <c r="F15" s="121" t="s">
        <v>107</v>
      </c>
      <c r="G15" s="83"/>
      <c r="H15" s="123"/>
    </row>
    <row r="16" spans="1:8" ht="32.4" x14ac:dyDescent="0.3">
      <c r="A16" s="79"/>
      <c r="B16" s="79">
        <v>6.3</v>
      </c>
      <c r="C16" s="119" t="s">
        <v>2</v>
      </c>
      <c r="D16" s="79">
        <v>2</v>
      </c>
      <c r="E16" s="83"/>
      <c r="F16" s="121" t="s">
        <v>108</v>
      </c>
      <c r="G16" s="83"/>
      <c r="H16" s="123"/>
    </row>
    <row r="17" spans="1:8" ht="32.4" x14ac:dyDescent="0.3">
      <c r="A17" s="79"/>
      <c r="B17" s="79">
        <v>6.4</v>
      </c>
      <c r="C17" s="119" t="s">
        <v>3</v>
      </c>
      <c r="D17" s="79">
        <v>1</v>
      </c>
      <c r="E17" s="83"/>
      <c r="F17" s="121" t="s">
        <v>109</v>
      </c>
      <c r="G17" s="83"/>
      <c r="H17" s="123"/>
    </row>
    <row r="18" spans="1:8" ht="32.4" x14ac:dyDescent="0.3">
      <c r="A18" s="79"/>
      <c r="B18" s="79">
        <v>6.5</v>
      </c>
      <c r="C18" s="119" t="s">
        <v>4</v>
      </c>
      <c r="D18" s="79">
        <v>1</v>
      </c>
      <c r="E18" s="83"/>
      <c r="F18" s="121" t="s">
        <v>110</v>
      </c>
      <c r="G18" s="83"/>
      <c r="H18" s="123"/>
    </row>
    <row r="19" spans="1:8" ht="15.6" x14ac:dyDescent="0.2">
      <c r="A19" s="113"/>
      <c r="B19" s="113"/>
      <c r="C19" s="112"/>
      <c r="D19" s="118"/>
      <c r="E19" s="113"/>
      <c r="F19" s="112"/>
      <c r="G19" s="113"/>
      <c r="H19" s="112"/>
    </row>
    <row r="20" spans="1:8" ht="48.6" x14ac:dyDescent="0.3">
      <c r="A20" s="93" t="s">
        <v>111</v>
      </c>
      <c r="B20" s="79">
        <v>7.1</v>
      </c>
      <c r="C20" s="119" t="s">
        <v>5</v>
      </c>
      <c r="D20" s="79" t="s">
        <v>7</v>
      </c>
      <c r="E20" s="83"/>
      <c r="F20" s="121" t="s">
        <v>112</v>
      </c>
      <c r="G20" s="83"/>
      <c r="H20" s="123"/>
    </row>
    <row r="21" spans="1:8" ht="48.6" x14ac:dyDescent="0.3">
      <c r="A21" s="79"/>
      <c r="B21" s="79">
        <v>7.2</v>
      </c>
      <c r="C21" s="119" t="s">
        <v>64</v>
      </c>
      <c r="D21" s="79" t="s">
        <v>7</v>
      </c>
      <c r="E21" s="83"/>
      <c r="F21" s="121" t="s">
        <v>113</v>
      </c>
      <c r="G21" s="83"/>
      <c r="H21" s="123"/>
    </row>
    <row r="22" spans="1:8" ht="190.5" customHeight="1" x14ac:dyDescent="0.3">
      <c r="A22" s="79"/>
      <c r="B22" s="79">
        <v>7.3</v>
      </c>
      <c r="C22" s="119" t="s">
        <v>221</v>
      </c>
      <c r="D22" s="79">
        <v>2</v>
      </c>
      <c r="E22" s="83"/>
      <c r="F22" s="121" t="s">
        <v>114</v>
      </c>
      <c r="G22" s="83"/>
      <c r="H22" s="123"/>
    </row>
    <row r="23" spans="1:8" ht="48.6" x14ac:dyDescent="0.3">
      <c r="A23" s="79"/>
      <c r="B23" s="79">
        <v>7.4</v>
      </c>
      <c r="C23" s="119" t="s">
        <v>38</v>
      </c>
      <c r="D23" s="79">
        <v>1</v>
      </c>
      <c r="E23" s="83"/>
      <c r="F23" s="121" t="s">
        <v>67</v>
      </c>
      <c r="G23" s="83"/>
      <c r="H23" s="236"/>
    </row>
    <row r="24" spans="1:8" ht="32.4" x14ac:dyDescent="0.3">
      <c r="A24" s="79"/>
      <c r="B24" s="79">
        <v>7.5</v>
      </c>
      <c r="C24" s="119" t="s">
        <v>39</v>
      </c>
      <c r="D24" s="79">
        <v>1</v>
      </c>
      <c r="E24" s="83"/>
      <c r="F24" s="121" t="s">
        <v>115</v>
      </c>
      <c r="G24" s="83"/>
      <c r="H24" s="123"/>
    </row>
    <row r="25" spans="1:8" ht="48.6" x14ac:dyDescent="0.3">
      <c r="A25" s="79"/>
      <c r="B25" s="79">
        <v>7.6</v>
      </c>
      <c r="C25" s="119" t="s">
        <v>250</v>
      </c>
      <c r="D25" s="79">
        <v>2</v>
      </c>
      <c r="E25" s="83"/>
      <c r="F25" s="121" t="s">
        <v>251</v>
      </c>
      <c r="G25" s="83"/>
      <c r="H25" s="123"/>
    </row>
    <row r="26" spans="1:8" ht="32.4" x14ac:dyDescent="0.3">
      <c r="A26" s="79"/>
      <c r="B26" s="79">
        <v>7.7</v>
      </c>
      <c r="C26" s="119" t="s">
        <v>44</v>
      </c>
      <c r="D26" s="79">
        <v>1</v>
      </c>
      <c r="E26" s="83"/>
      <c r="F26" s="121" t="s">
        <v>68</v>
      </c>
      <c r="G26" s="83"/>
      <c r="H26" s="123"/>
    </row>
    <row r="27" spans="1:8" ht="39" x14ac:dyDescent="0.3">
      <c r="A27" s="79"/>
      <c r="B27" s="79">
        <v>7.8</v>
      </c>
      <c r="C27" s="119" t="s">
        <v>116</v>
      </c>
      <c r="D27" s="79">
        <v>1</v>
      </c>
      <c r="E27" s="83"/>
      <c r="F27" s="255" t="s">
        <v>67</v>
      </c>
      <c r="G27" s="83"/>
      <c r="H27" s="123"/>
    </row>
    <row r="28" spans="1:8" ht="64.8" x14ac:dyDescent="0.2">
      <c r="A28" s="93"/>
      <c r="B28" s="79">
        <v>7.9</v>
      </c>
      <c r="C28" s="119" t="s">
        <v>47</v>
      </c>
      <c r="D28" s="79">
        <v>1</v>
      </c>
      <c r="E28" s="84"/>
      <c r="F28" s="121" t="s">
        <v>117</v>
      </c>
      <c r="G28" s="83"/>
      <c r="H28" s="124"/>
    </row>
    <row r="29" spans="1:8" ht="48.6" x14ac:dyDescent="0.2">
      <c r="A29" s="93"/>
      <c r="B29" s="114">
        <v>7.1</v>
      </c>
      <c r="C29" s="119" t="s">
        <v>118</v>
      </c>
      <c r="D29" s="79">
        <v>3</v>
      </c>
      <c r="E29" s="84"/>
      <c r="F29" s="121" t="s">
        <v>119</v>
      </c>
      <c r="G29" s="83"/>
      <c r="H29" s="124"/>
    </row>
    <row r="30" spans="1:8" ht="15.6" x14ac:dyDescent="0.2">
      <c r="A30" s="113"/>
      <c r="B30" s="113"/>
      <c r="C30" s="112"/>
      <c r="D30" s="118"/>
      <c r="E30" s="113"/>
      <c r="F30" s="112"/>
      <c r="G30" s="113"/>
      <c r="H30" s="112"/>
    </row>
    <row r="31" spans="1:8" ht="289.5" customHeight="1" x14ac:dyDescent="0.3">
      <c r="A31" s="93" t="s">
        <v>120</v>
      </c>
      <c r="B31" s="79">
        <v>8.1</v>
      </c>
      <c r="C31" s="119" t="s">
        <v>222</v>
      </c>
      <c r="D31" s="79">
        <v>3</v>
      </c>
      <c r="E31" s="83"/>
      <c r="F31" s="121" t="s">
        <v>223</v>
      </c>
      <c r="G31" s="83"/>
      <c r="H31" s="123"/>
    </row>
    <row r="34" spans="3:5" ht="22.8" x14ac:dyDescent="0.2">
      <c r="C34" s="241" t="s">
        <v>17</v>
      </c>
      <c r="D34" s="239" t="s">
        <v>35</v>
      </c>
      <c r="E34" s="240" t="s">
        <v>195</v>
      </c>
    </row>
    <row r="35" spans="3:5" x14ac:dyDescent="0.2">
      <c r="C35" s="252" t="s">
        <v>200</v>
      </c>
      <c r="D35" s="251">
        <f>SUM(D3)</f>
        <v>2</v>
      </c>
      <c r="E35" s="252">
        <f>SUM(E3)</f>
        <v>0</v>
      </c>
    </row>
    <row r="36" spans="3:5" x14ac:dyDescent="0.2">
      <c r="C36" s="252" t="s">
        <v>99</v>
      </c>
      <c r="D36" s="251">
        <f>SUM(D6+D7+D8+D9+D10+D11+D12)</f>
        <v>15</v>
      </c>
      <c r="E36" s="252">
        <f>SUM(E6+E7+E8+E9+E10+E11+E12)</f>
        <v>0</v>
      </c>
    </row>
    <row r="37" spans="3:5" x14ac:dyDescent="0.2">
      <c r="C37" s="252" t="s">
        <v>104</v>
      </c>
      <c r="D37" s="251">
        <f>SUM(D15+D16+D17+D18)</f>
        <v>6</v>
      </c>
      <c r="E37" s="252">
        <f>SUM(E15++E16+E17+E18)</f>
        <v>0</v>
      </c>
    </row>
    <row r="38" spans="3:5" x14ac:dyDescent="0.2">
      <c r="C38" s="252" t="s">
        <v>111</v>
      </c>
      <c r="D38" s="251">
        <f>SUM(D22+D23+D24+D25+D26+D27+D28)</f>
        <v>9</v>
      </c>
      <c r="E38" s="252">
        <f>SUM(E22+E23+E24+E25+E26+E27+E28)</f>
        <v>0</v>
      </c>
    </row>
    <row r="39" spans="3:5" x14ac:dyDescent="0.2">
      <c r="C39" s="252" t="s">
        <v>201</v>
      </c>
      <c r="D39" s="251">
        <f>SUM(D31)</f>
        <v>3</v>
      </c>
      <c r="E39" s="252">
        <f>SUM(E31)</f>
        <v>0</v>
      </c>
    </row>
    <row r="40" spans="3:5" ht="16.2" x14ac:dyDescent="0.3">
      <c r="C40" s="249" t="s">
        <v>198</v>
      </c>
      <c r="D40" s="248">
        <v>38</v>
      </c>
      <c r="E40" s="248">
        <f>SUM(E35+E36+E37+E38+E39)</f>
        <v>0</v>
      </c>
    </row>
    <row r="42" spans="3:5" ht="16.2" x14ac:dyDescent="0.2">
      <c r="C42" s="159" t="s">
        <v>300</v>
      </c>
      <c r="D42" s="160">
        <f>COUNTIF(D3:D31, "Must")</f>
        <v>4</v>
      </c>
      <c r="E42" s="161">
        <f>COUNTIF(E3:E31, "Yes")</f>
        <v>0</v>
      </c>
    </row>
  </sheetData>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95" zoomScaleNormal="95" workbookViewId="0">
      <pane ySplit="2" topLeftCell="A10" activePane="bottomLeft" state="frozen"/>
      <selection pane="bottomLeft" activeCell="E23" sqref="E23"/>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2.5" customHeight="1" x14ac:dyDescent="0.3">
      <c r="A1" s="51" t="s">
        <v>299</v>
      </c>
    </row>
    <row r="2" spans="1:8" ht="24" x14ac:dyDescent="0.2">
      <c r="A2" s="126" t="s">
        <v>17</v>
      </c>
      <c r="B2" s="126" t="s">
        <v>18</v>
      </c>
      <c r="C2" s="135" t="s">
        <v>19</v>
      </c>
      <c r="D2" s="146" t="s">
        <v>35</v>
      </c>
      <c r="E2" s="126" t="s">
        <v>49</v>
      </c>
      <c r="F2" s="135" t="s">
        <v>6</v>
      </c>
      <c r="G2" s="126" t="s">
        <v>8</v>
      </c>
      <c r="H2" s="135" t="s">
        <v>89</v>
      </c>
    </row>
    <row r="3" spans="1:8" ht="194.4" x14ac:dyDescent="0.3">
      <c r="A3" s="93" t="s">
        <v>122</v>
      </c>
      <c r="B3" s="88">
        <v>9.1</v>
      </c>
      <c r="C3" s="119" t="s">
        <v>345</v>
      </c>
      <c r="D3" s="79" t="s">
        <v>7</v>
      </c>
      <c r="E3" s="83"/>
      <c r="F3" s="121" t="s">
        <v>123</v>
      </c>
      <c r="G3" s="83"/>
      <c r="H3" s="123"/>
    </row>
    <row r="4" spans="1:8" ht="340.2" x14ac:dyDescent="0.3">
      <c r="A4" s="93"/>
      <c r="B4" s="88">
        <v>9.1999999999999993</v>
      </c>
      <c r="C4" s="119" t="s">
        <v>328</v>
      </c>
      <c r="D4" s="79">
        <v>1</v>
      </c>
      <c r="E4" s="83"/>
      <c r="F4" s="121" t="s">
        <v>329</v>
      </c>
      <c r="G4" s="83"/>
      <c r="H4" s="123"/>
    </row>
    <row r="5" spans="1:8" ht="162" x14ac:dyDescent="0.3">
      <c r="A5" s="93"/>
      <c r="B5" s="88">
        <v>9.3000000000000007</v>
      </c>
      <c r="C5" s="119" t="s">
        <v>22</v>
      </c>
      <c r="D5" s="79">
        <v>3</v>
      </c>
      <c r="E5" s="83"/>
      <c r="F5" s="121" t="s">
        <v>125</v>
      </c>
      <c r="G5" s="83"/>
      <c r="H5" s="123"/>
    </row>
    <row r="6" spans="1:8" ht="113.4" x14ac:dyDescent="0.3">
      <c r="A6" s="93"/>
      <c r="B6" s="88">
        <v>9.4</v>
      </c>
      <c r="C6" s="119" t="s">
        <v>15</v>
      </c>
      <c r="D6" s="79">
        <v>3</v>
      </c>
      <c r="E6" s="83"/>
      <c r="F6" s="121" t="s">
        <v>126</v>
      </c>
      <c r="G6" s="83"/>
      <c r="H6" s="123"/>
    </row>
    <row r="7" spans="1:8" ht="64.8" x14ac:dyDescent="0.3">
      <c r="A7" s="88"/>
      <c r="B7" s="88">
        <v>9.5</v>
      </c>
      <c r="C7" s="119" t="s">
        <v>127</v>
      </c>
      <c r="D7" s="79">
        <v>1</v>
      </c>
      <c r="E7" s="83"/>
      <c r="F7" s="121" t="s">
        <v>128</v>
      </c>
      <c r="G7" s="83"/>
      <c r="H7" s="123"/>
    </row>
    <row r="8" spans="1:8" ht="15.6" x14ac:dyDescent="0.2">
      <c r="A8" s="126"/>
      <c r="B8" s="126"/>
      <c r="C8" s="135"/>
      <c r="D8" s="146"/>
      <c r="E8" s="126"/>
      <c r="F8" s="135"/>
      <c r="G8" s="126"/>
      <c r="H8" s="135"/>
    </row>
    <row r="9" spans="1:8" ht="64.8" x14ac:dyDescent="0.3">
      <c r="A9" s="93" t="s">
        <v>129</v>
      </c>
      <c r="B9" s="88">
        <v>10.1</v>
      </c>
      <c r="C9" s="119" t="s">
        <v>253</v>
      </c>
      <c r="D9" s="79">
        <v>3</v>
      </c>
      <c r="E9" s="83"/>
      <c r="F9" s="121" t="s">
        <v>130</v>
      </c>
      <c r="G9" s="83"/>
      <c r="H9" s="123"/>
    </row>
    <row r="10" spans="1:8" ht="32.4" x14ac:dyDescent="0.3">
      <c r="A10" s="88"/>
      <c r="B10" s="88">
        <v>10.199999999999999</v>
      </c>
      <c r="C10" s="119" t="s">
        <v>73</v>
      </c>
      <c r="D10" s="79">
        <v>2</v>
      </c>
      <c r="E10" s="83"/>
      <c r="F10" s="121" t="s">
        <v>131</v>
      </c>
      <c r="G10" s="83"/>
      <c r="H10" s="123"/>
    </row>
    <row r="11" spans="1:8" ht="32.4" x14ac:dyDescent="0.3">
      <c r="A11" s="88"/>
      <c r="B11" s="88">
        <v>10.3</v>
      </c>
      <c r="C11" s="119" t="s">
        <v>74</v>
      </c>
      <c r="D11" s="79">
        <v>2</v>
      </c>
      <c r="E11" s="83"/>
      <c r="F11" s="121" t="s">
        <v>132</v>
      </c>
      <c r="G11" s="83"/>
      <c r="H11" s="123"/>
    </row>
    <row r="12" spans="1:8" ht="15.6" x14ac:dyDescent="0.2">
      <c r="A12" s="126"/>
      <c r="B12" s="126"/>
      <c r="C12" s="135"/>
      <c r="D12" s="146"/>
      <c r="E12" s="126"/>
      <c r="F12" s="135"/>
      <c r="G12" s="126"/>
      <c r="H12" s="135"/>
    </row>
    <row r="13" spans="1:8" ht="129.6" x14ac:dyDescent="0.3">
      <c r="A13" s="93" t="s">
        <v>133</v>
      </c>
      <c r="B13" s="88">
        <v>11.1</v>
      </c>
      <c r="C13" s="119" t="s">
        <v>75</v>
      </c>
      <c r="D13" s="79">
        <v>3</v>
      </c>
      <c r="E13" s="83"/>
      <c r="F13" s="121" t="s">
        <v>134</v>
      </c>
      <c r="G13" s="83"/>
      <c r="H13" s="123"/>
    </row>
    <row r="16" spans="1:8" ht="22.8" x14ac:dyDescent="0.2">
      <c r="C16" s="241" t="s">
        <v>17</v>
      </c>
      <c r="D16" s="239" t="s">
        <v>35</v>
      </c>
      <c r="E16" s="240" t="s">
        <v>195</v>
      </c>
    </row>
    <row r="17" spans="3:5" x14ac:dyDescent="0.2">
      <c r="C17" s="252" t="s">
        <v>122</v>
      </c>
      <c r="D17" s="252">
        <f>SUM(D4+D5+D6+D7)</f>
        <v>8</v>
      </c>
      <c r="E17" s="252">
        <f>SUM(E5+E6+E7)</f>
        <v>0</v>
      </c>
    </row>
    <row r="18" spans="3:5" x14ac:dyDescent="0.2">
      <c r="C18" s="252" t="s">
        <v>129</v>
      </c>
      <c r="D18" s="252">
        <f>SUM(D9+D10+D11)</f>
        <v>7</v>
      </c>
      <c r="E18" s="252">
        <f>SUM(E9+E10+E11)</f>
        <v>0</v>
      </c>
    </row>
    <row r="19" spans="3:5" x14ac:dyDescent="0.2">
      <c r="C19" s="252" t="s">
        <v>133</v>
      </c>
      <c r="D19" s="252">
        <f>SUM(D13)</f>
        <v>3</v>
      </c>
      <c r="E19" s="252">
        <f>SUM(E13)</f>
        <v>0</v>
      </c>
    </row>
    <row r="20" spans="3:5" x14ac:dyDescent="0.2">
      <c r="C20" s="251" t="s">
        <v>198</v>
      </c>
      <c r="D20" s="251">
        <f>SUM(D17+D18+D19)</f>
        <v>18</v>
      </c>
      <c r="E20" s="251">
        <f>SUM(E17+E18+E19)</f>
        <v>0</v>
      </c>
    </row>
    <row r="22" spans="3:5" ht="16.2" x14ac:dyDescent="0.2">
      <c r="C22" s="159" t="s">
        <v>300</v>
      </c>
      <c r="D22" s="160">
        <f>COUNTIF(D3:D13, "Must")</f>
        <v>1</v>
      </c>
      <c r="E22" s="161">
        <f>COUNTIF(E3:E13, "Yes")</f>
        <v>0</v>
      </c>
    </row>
  </sheetData>
  <pageMargins left="0.7" right="0.7" top="0.75" bottom="0.75" header="0.3" footer="0.3"/>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zoomScale="95" zoomScaleNormal="95" workbookViewId="0">
      <pane ySplit="2" topLeftCell="A16" activePane="bottomLeft" state="frozen"/>
      <selection pane="bottomLeft" activeCell="F3" sqref="F3"/>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2.5" customHeight="1" x14ac:dyDescent="0.3">
      <c r="A1" s="51" t="s">
        <v>303</v>
      </c>
    </row>
    <row r="2" spans="1:8" ht="24" x14ac:dyDescent="0.2">
      <c r="A2" s="127" t="s">
        <v>17</v>
      </c>
      <c r="B2" s="127" t="s">
        <v>18</v>
      </c>
      <c r="C2" s="136" t="s">
        <v>19</v>
      </c>
      <c r="D2" s="147" t="s">
        <v>35</v>
      </c>
      <c r="E2" s="127" t="s">
        <v>49</v>
      </c>
      <c r="F2" s="136" t="s">
        <v>6</v>
      </c>
      <c r="G2" s="127" t="s">
        <v>8</v>
      </c>
      <c r="H2" s="136" t="s">
        <v>89</v>
      </c>
    </row>
    <row r="3" spans="1:8" ht="162" x14ac:dyDescent="0.3">
      <c r="A3" s="93" t="s">
        <v>136</v>
      </c>
      <c r="B3" s="88">
        <v>12.1</v>
      </c>
      <c r="C3" s="119" t="s">
        <v>254</v>
      </c>
      <c r="D3" s="79" t="s">
        <v>7</v>
      </c>
      <c r="E3" s="83"/>
      <c r="F3" s="121" t="s">
        <v>137</v>
      </c>
      <c r="G3" s="83"/>
      <c r="H3" s="123"/>
    </row>
    <row r="4" spans="1:8" ht="64.8" x14ac:dyDescent="0.3">
      <c r="A4" s="88"/>
      <c r="B4" s="88">
        <v>12.2</v>
      </c>
      <c r="C4" s="119" t="s">
        <v>76</v>
      </c>
      <c r="D4" s="79">
        <v>3</v>
      </c>
      <c r="E4" s="83"/>
      <c r="F4" s="121" t="s">
        <v>138</v>
      </c>
      <c r="G4" s="83"/>
      <c r="H4" s="123"/>
    </row>
    <row r="5" spans="1:8" ht="48.6" x14ac:dyDescent="0.3">
      <c r="A5" s="88"/>
      <c r="B5" s="88">
        <v>12.3</v>
      </c>
      <c r="C5" s="119" t="s">
        <v>26</v>
      </c>
      <c r="D5" s="79">
        <v>3</v>
      </c>
      <c r="E5" s="83"/>
      <c r="F5" s="121" t="s">
        <v>238</v>
      </c>
      <c r="G5" s="83"/>
      <c r="H5" s="123"/>
    </row>
    <row r="6" spans="1:8" ht="81" x14ac:dyDescent="0.3">
      <c r="A6" s="88"/>
      <c r="B6" s="88">
        <v>12.4</v>
      </c>
      <c r="C6" s="119" t="s">
        <v>77</v>
      </c>
      <c r="D6" s="79">
        <v>2</v>
      </c>
      <c r="E6" s="83"/>
      <c r="F6" s="121" t="s">
        <v>139</v>
      </c>
      <c r="G6" s="83"/>
      <c r="H6" s="123"/>
    </row>
    <row r="7" spans="1:8" ht="48.6" x14ac:dyDescent="0.3">
      <c r="A7" s="88"/>
      <c r="B7" s="88">
        <v>12.5</v>
      </c>
      <c r="C7" s="119" t="s">
        <v>78</v>
      </c>
      <c r="D7" s="79">
        <v>1</v>
      </c>
      <c r="E7" s="83"/>
      <c r="F7" s="121" t="s">
        <v>69</v>
      </c>
      <c r="G7" s="83"/>
      <c r="H7" s="123"/>
    </row>
    <row r="8" spans="1:8" ht="64.8" x14ac:dyDescent="0.3">
      <c r="A8" s="88"/>
      <c r="B8" s="88">
        <v>12.6</v>
      </c>
      <c r="C8" s="119" t="s">
        <v>21</v>
      </c>
      <c r="D8" s="79">
        <v>1</v>
      </c>
      <c r="E8" s="83"/>
      <c r="F8" s="121" t="s">
        <v>140</v>
      </c>
      <c r="G8" s="83"/>
      <c r="H8" s="123"/>
    </row>
    <row r="9" spans="1:8" ht="15.6" x14ac:dyDescent="0.2">
      <c r="A9" s="127"/>
      <c r="B9" s="127"/>
      <c r="C9" s="136"/>
      <c r="D9" s="147"/>
      <c r="E9" s="127"/>
      <c r="F9" s="136"/>
      <c r="G9" s="127"/>
      <c r="H9" s="136"/>
    </row>
    <row r="10" spans="1:8" ht="36" x14ac:dyDescent="0.3">
      <c r="A10" s="93" t="s">
        <v>141</v>
      </c>
      <c r="B10" s="88">
        <v>13.1</v>
      </c>
      <c r="C10" s="119" t="s">
        <v>79</v>
      </c>
      <c r="D10" s="79">
        <v>3</v>
      </c>
      <c r="E10" s="83"/>
      <c r="F10" s="121" t="s">
        <v>142</v>
      </c>
      <c r="G10" s="83"/>
      <c r="H10" s="222"/>
    </row>
    <row r="11" spans="1:8" ht="32.4" x14ac:dyDescent="0.3">
      <c r="A11" s="88"/>
      <c r="B11" s="88">
        <v>13.2</v>
      </c>
      <c r="C11" s="119" t="s">
        <v>80</v>
      </c>
      <c r="D11" s="79">
        <v>3</v>
      </c>
      <c r="E11" s="83"/>
      <c r="F11" s="121" t="s">
        <v>143</v>
      </c>
      <c r="G11" s="83"/>
      <c r="H11" s="222"/>
    </row>
    <row r="12" spans="1:8" ht="15.6" x14ac:dyDescent="0.2">
      <c r="A12" s="127"/>
      <c r="B12" s="127"/>
      <c r="C12" s="136"/>
      <c r="D12" s="147"/>
      <c r="E12" s="127"/>
      <c r="F12" s="136"/>
      <c r="G12" s="127"/>
      <c r="H12" s="136"/>
    </row>
    <row r="13" spans="1:8" ht="81" x14ac:dyDescent="0.2">
      <c r="A13" s="93" t="s">
        <v>144</v>
      </c>
      <c r="B13" s="88">
        <v>14.1</v>
      </c>
      <c r="C13" s="119" t="s">
        <v>27</v>
      </c>
      <c r="D13" s="79">
        <v>3</v>
      </c>
      <c r="E13" s="83"/>
      <c r="F13" s="121" t="s">
        <v>145</v>
      </c>
      <c r="G13" s="83"/>
      <c r="H13" s="230"/>
    </row>
    <row r="14" spans="1:8" ht="97.2" x14ac:dyDescent="0.2">
      <c r="A14" s="88"/>
      <c r="B14" s="88">
        <v>14.2</v>
      </c>
      <c r="C14" s="119" t="s">
        <v>34</v>
      </c>
      <c r="D14" s="79">
        <v>3</v>
      </c>
      <c r="E14" s="83"/>
      <c r="F14" s="121" t="s">
        <v>146</v>
      </c>
      <c r="G14" s="83"/>
      <c r="H14" s="230"/>
    </row>
    <row r="15" spans="1:8" ht="81" x14ac:dyDescent="0.2">
      <c r="A15" s="128"/>
      <c r="B15" s="128">
        <v>14.3</v>
      </c>
      <c r="C15" s="137" t="s">
        <v>255</v>
      </c>
      <c r="D15" s="148">
        <v>1</v>
      </c>
      <c r="E15" s="154"/>
      <c r="F15" s="156" t="s">
        <v>256</v>
      </c>
      <c r="G15" s="83"/>
      <c r="H15" s="230"/>
    </row>
    <row r="16" spans="1:8" ht="15.6" x14ac:dyDescent="0.2">
      <c r="A16" s="127"/>
      <c r="B16" s="127"/>
      <c r="C16" s="136"/>
      <c r="D16" s="147"/>
      <c r="E16" s="127"/>
      <c r="F16" s="136"/>
      <c r="G16" s="127"/>
      <c r="H16" s="136"/>
    </row>
    <row r="17" spans="1:8" ht="178.2" x14ac:dyDescent="0.3">
      <c r="A17" s="93" t="s">
        <v>147</v>
      </c>
      <c r="B17" s="88">
        <v>15.1</v>
      </c>
      <c r="C17" s="119" t="s">
        <v>51</v>
      </c>
      <c r="D17" s="79">
        <v>3</v>
      </c>
      <c r="E17" s="83"/>
      <c r="F17" s="121" t="s">
        <v>224</v>
      </c>
      <c r="G17" s="83"/>
      <c r="H17" s="123"/>
    </row>
    <row r="20" spans="1:8" ht="22.8" x14ac:dyDescent="0.2">
      <c r="C20" s="241" t="s">
        <v>17</v>
      </c>
      <c r="D20" s="239" t="s">
        <v>35</v>
      </c>
      <c r="E20" s="240" t="s">
        <v>195</v>
      </c>
    </row>
    <row r="21" spans="1:8" x14ac:dyDescent="0.2">
      <c r="C21" s="250" t="s">
        <v>136</v>
      </c>
      <c r="D21" s="250">
        <f>SUM(D4+D5+D6+D7+D8)</f>
        <v>10</v>
      </c>
      <c r="E21" s="250">
        <f>SUM(E4+E5+E6+E7+E8)</f>
        <v>0</v>
      </c>
    </row>
    <row r="22" spans="1:8" x14ac:dyDescent="0.2">
      <c r="C22" s="250" t="s">
        <v>141</v>
      </c>
      <c r="D22" s="250">
        <f>SUM(D10+D11)</f>
        <v>6</v>
      </c>
      <c r="E22" s="250">
        <f>SUM(E10+E11)</f>
        <v>0</v>
      </c>
    </row>
    <row r="23" spans="1:8" x14ac:dyDescent="0.2">
      <c r="C23" s="250" t="s">
        <v>144</v>
      </c>
      <c r="D23" s="250">
        <f>SUM(D13+D14+D15)</f>
        <v>7</v>
      </c>
      <c r="E23" s="250">
        <f>SUM(E13+E14+E15)</f>
        <v>0</v>
      </c>
    </row>
    <row r="24" spans="1:8" x14ac:dyDescent="0.2">
      <c r="C24" s="250" t="s">
        <v>204</v>
      </c>
      <c r="D24" s="250">
        <f>SUM(D17)</f>
        <v>3</v>
      </c>
      <c r="E24" s="250">
        <f>SUM(E17)</f>
        <v>0</v>
      </c>
    </row>
    <row r="25" spans="1:8" x14ac:dyDescent="0.2">
      <c r="C25" s="251" t="s">
        <v>198</v>
      </c>
      <c r="D25" s="251">
        <f>SUM(D21+D22+D23+D24)</f>
        <v>26</v>
      </c>
      <c r="E25" s="251">
        <f>SUM(E21+E22+E23+E24)</f>
        <v>0</v>
      </c>
    </row>
    <row r="27" spans="1:8" ht="16.2" x14ac:dyDescent="0.2">
      <c r="C27" s="159" t="s">
        <v>300</v>
      </c>
      <c r="D27" s="160">
        <f>COUNTIF(D3:D17, "Must")</f>
        <v>1</v>
      </c>
      <c r="E27" s="161">
        <f>COUNTIF(E3:E17, "Yes")</f>
        <v>0</v>
      </c>
    </row>
  </sheetData>
  <pageMargins left="0.7" right="0.7"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zoomScale="95" zoomScaleNormal="95" workbookViewId="0">
      <pane ySplit="2" topLeftCell="A3" activePane="bottomLeft" state="frozen"/>
      <selection pane="bottomLeft" activeCell="E31" sqref="E31"/>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3.25" customHeight="1" x14ac:dyDescent="0.3">
      <c r="A1" s="51" t="s">
        <v>302</v>
      </c>
    </row>
    <row r="2" spans="1:8" ht="24" x14ac:dyDescent="0.2">
      <c r="A2" s="129" t="s">
        <v>17</v>
      </c>
      <c r="B2" s="129" t="s">
        <v>18</v>
      </c>
      <c r="C2" s="138" t="s">
        <v>19</v>
      </c>
      <c r="D2" s="149" t="s">
        <v>35</v>
      </c>
      <c r="E2" s="129" t="s">
        <v>49</v>
      </c>
      <c r="F2" s="138" t="s">
        <v>6</v>
      </c>
      <c r="G2" s="129" t="s">
        <v>8</v>
      </c>
      <c r="H2" s="138" t="s">
        <v>89</v>
      </c>
    </row>
    <row r="3" spans="1:8" ht="275.39999999999998" x14ac:dyDescent="0.3">
      <c r="A3" s="93" t="s">
        <v>149</v>
      </c>
      <c r="B3" s="88">
        <v>16.100000000000001</v>
      </c>
      <c r="C3" s="119" t="s">
        <v>330</v>
      </c>
      <c r="D3" s="79" t="s">
        <v>7</v>
      </c>
      <c r="E3" s="83"/>
      <c r="F3" s="121" t="s">
        <v>331</v>
      </c>
      <c r="G3" s="83"/>
      <c r="H3" s="123"/>
    </row>
    <row r="4" spans="1:8" ht="162" x14ac:dyDescent="0.3">
      <c r="A4" s="88"/>
      <c r="B4" s="88">
        <v>16.2</v>
      </c>
      <c r="C4" s="119" t="s">
        <v>60</v>
      </c>
      <c r="D4" s="79" t="s">
        <v>7</v>
      </c>
      <c r="E4" s="83"/>
      <c r="F4" s="121" t="s">
        <v>150</v>
      </c>
      <c r="G4" s="83"/>
      <c r="H4" s="123"/>
    </row>
    <row r="5" spans="1:8" ht="16.2" x14ac:dyDescent="0.3">
      <c r="A5" s="88"/>
      <c r="B5" s="88">
        <v>16.3</v>
      </c>
      <c r="C5" s="119" t="s">
        <v>297</v>
      </c>
      <c r="D5" s="79">
        <v>1</v>
      </c>
      <c r="E5" s="83"/>
      <c r="F5" s="121" t="s">
        <v>151</v>
      </c>
      <c r="G5" s="83"/>
      <c r="H5" s="123"/>
    </row>
    <row r="6" spans="1:8" ht="32.4" x14ac:dyDescent="0.3">
      <c r="A6" s="88"/>
      <c r="B6" s="88">
        <v>16.399999999999999</v>
      </c>
      <c r="C6" s="119" t="s">
        <v>298</v>
      </c>
      <c r="D6" s="79">
        <v>1</v>
      </c>
      <c r="E6" s="83"/>
      <c r="F6" s="121" t="s">
        <v>152</v>
      </c>
      <c r="G6" s="83"/>
      <c r="H6" s="123"/>
    </row>
    <row r="7" spans="1:8" ht="15.6" x14ac:dyDescent="0.2">
      <c r="A7" s="129"/>
      <c r="B7" s="129"/>
      <c r="C7" s="138"/>
      <c r="D7" s="149"/>
      <c r="E7" s="129"/>
      <c r="F7" s="138"/>
      <c r="G7" s="129"/>
      <c r="H7" s="138"/>
    </row>
    <row r="8" spans="1:8" ht="64.8" x14ac:dyDescent="0.3">
      <c r="A8" s="93" t="s">
        <v>153</v>
      </c>
      <c r="B8" s="88">
        <v>17.100000000000001</v>
      </c>
      <c r="C8" s="119" t="s">
        <v>61</v>
      </c>
      <c r="D8" s="79">
        <v>2</v>
      </c>
      <c r="E8" s="83"/>
      <c r="F8" s="121" t="s">
        <v>154</v>
      </c>
      <c r="G8" s="83"/>
      <c r="H8" s="123"/>
    </row>
    <row r="9" spans="1:8" ht="48.6" x14ac:dyDescent="0.3">
      <c r="A9" s="88"/>
      <c r="B9" s="88">
        <v>17.2</v>
      </c>
      <c r="C9" s="119" t="s">
        <v>62</v>
      </c>
      <c r="D9" s="79">
        <v>2</v>
      </c>
      <c r="E9" s="83"/>
      <c r="F9" s="121" t="s">
        <v>155</v>
      </c>
      <c r="G9" s="83"/>
      <c r="H9" s="123"/>
    </row>
    <row r="10" spans="1:8" ht="32.4" x14ac:dyDescent="0.3">
      <c r="A10" s="88"/>
      <c r="B10" s="88">
        <v>17.3</v>
      </c>
      <c r="C10" s="119" t="s">
        <v>63</v>
      </c>
      <c r="D10" s="79">
        <v>3</v>
      </c>
      <c r="E10" s="83"/>
      <c r="F10" s="121" t="s">
        <v>156</v>
      </c>
      <c r="G10" s="83"/>
      <c r="H10" s="123"/>
    </row>
    <row r="11" spans="1:8" ht="32.4" x14ac:dyDescent="0.3">
      <c r="A11" s="88"/>
      <c r="B11" s="88">
        <v>17.399999999999999</v>
      </c>
      <c r="C11" s="119" t="s">
        <v>36</v>
      </c>
      <c r="D11" s="79">
        <v>2</v>
      </c>
      <c r="E11" s="83"/>
      <c r="F11" s="121" t="s">
        <v>157</v>
      </c>
      <c r="G11" s="83"/>
      <c r="H11" s="123"/>
    </row>
    <row r="12" spans="1:8" ht="32.4" x14ac:dyDescent="0.3">
      <c r="A12" s="88"/>
      <c r="B12" s="88">
        <v>17.5</v>
      </c>
      <c r="C12" s="119" t="s">
        <v>48</v>
      </c>
      <c r="D12" s="79">
        <v>2</v>
      </c>
      <c r="E12" s="83"/>
      <c r="F12" s="121" t="s">
        <v>70</v>
      </c>
      <c r="G12" s="83"/>
      <c r="H12" s="123"/>
    </row>
    <row r="13" spans="1:8" ht="15.6" x14ac:dyDescent="0.2">
      <c r="A13" s="129"/>
      <c r="B13" s="129"/>
      <c r="C13" s="138"/>
      <c r="D13" s="149"/>
      <c r="E13" s="129"/>
      <c r="F13" s="138"/>
      <c r="G13" s="129"/>
      <c r="H13" s="138"/>
    </row>
    <row r="14" spans="1:8" ht="64.8" x14ac:dyDescent="0.3">
      <c r="A14" s="93" t="s">
        <v>158</v>
      </c>
      <c r="B14" s="88">
        <v>18.100000000000001</v>
      </c>
      <c r="C14" s="119" t="s">
        <v>56</v>
      </c>
      <c r="D14" s="79">
        <v>1</v>
      </c>
      <c r="E14" s="83"/>
      <c r="F14" s="121" t="s">
        <v>159</v>
      </c>
      <c r="G14" s="83"/>
      <c r="H14" s="123"/>
    </row>
    <row r="15" spans="1:8" ht="162" x14ac:dyDescent="0.3">
      <c r="A15" s="88"/>
      <c r="B15" s="88">
        <v>18.2</v>
      </c>
      <c r="C15" s="119" t="s">
        <v>57</v>
      </c>
      <c r="D15" s="79" t="s">
        <v>7</v>
      </c>
      <c r="E15" s="83"/>
      <c r="F15" s="121" t="s">
        <v>160</v>
      </c>
      <c r="G15" s="83"/>
      <c r="H15" s="123"/>
    </row>
    <row r="16" spans="1:8" ht="162" x14ac:dyDescent="0.3">
      <c r="A16" s="88"/>
      <c r="B16" s="88">
        <v>18.3</v>
      </c>
      <c r="C16" s="119" t="s">
        <v>259</v>
      </c>
      <c r="D16" s="79">
        <v>1</v>
      </c>
      <c r="E16" s="83"/>
      <c r="F16" s="121" t="s">
        <v>343</v>
      </c>
      <c r="G16" s="83"/>
      <c r="H16" s="123"/>
    </row>
    <row r="17" spans="1:8" ht="97.2" x14ac:dyDescent="0.3">
      <c r="A17" s="88"/>
      <c r="B17" s="88">
        <v>18.399999999999999</v>
      </c>
      <c r="C17" s="119" t="s">
        <v>332</v>
      </c>
      <c r="D17" s="79">
        <v>2</v>
      </c>
      <c r="E17" s="83"/>
      <c r="F17" s="121" t="s">
        <v>333</v>
      </c>
      <c r="G17" s="83"/>
      <c r="H17" s="123"/>
    </row>
    <row r="18" spans="1:8" ht="97.2" x14ac:dyDescent="0.3">
      <c r="A18" s="88"/>
      <c r="B18" s="88">
        <v>18.5</v>
      </c>
      <c r="C18" s="119" t="s">
        <v>84</v>
      </c>
      <c r="D18" s="79">
        <v>1</v>
      </c>
      <c r="E18" s="83"/>
      <c r="F18" s="121" t="s">
        <v>226</v>
      </c>
      <c r="G18" s="83"/>
      <c r="H18" s="233"/>
    </row>
    <row r="19" spans="1:8" ht="48.6" x14ac:dyDescent="0.3">
      <c r="A19" s="130"/>
      <c r="B19" s="130">
        <v>18.600000000000001</v>
      </c>
      <c r="C19" s="139" t="s">
        <v>23</v>
      </c>
      <c r="D19" s="150">
        <v>1</v>
      </c>
      <c r="E19" s="155"/>
      <c r="F19" s="157" t="s">
        <v>161</v>
      </c>
      <c r="G19" s="83"/>
      <c r="H19" s="123"/>
    </row>
    <row r="20" spans="1:8" ht="32.4" x14ac:dyDescent="0.3">
      <c r="A20" s="128"/>
      <c r="B20" s="128">
        <v>18.7</v>
      </c>
      <c r="C20" s="140" t="s">
        <v>162</v>
      </c>
      <c r="D20" s="148">
        <v>1</v>
      </c>
      <c r="E20" s="128"/>
      <c r="F20" s="140" t="s">
        <v>163</v>
      </c>
      <c r="G20" s="83"/>
      <c r="H20" s="123"/>
    </row>
    <row r="21" spans="1:8" ht="15.6" x14ac:dyDescent="0.2">
      <c r="A21" s="129"/>
      <c r="B21" s="129"/>
      <c r="C21" s="138"/>
      <c r="D21" s="149"/>
      <c r="E21" s="129"/>
      <c r="F21" s="138"/>
      <c r="G21" s="129"/>
      <c r="H21" s="138"/>
    </row>
    <row r="22" spans="1:8" ht="102" customHeight="1" x14ac:dyDescent="0.3">
      <c r="A22" s="93" t="s">
        <v>164</v>
      </c>
      <c r="B22" s="88">
        <v>19.100000000000001</v>
      </c>
      <c r="C22" s="119" t="s">
        <v>85</v>
      </c>
      <c r="D22" s="79">
        <v>3</v>
      </c>
      <c r="E22" s="83"/>
      <c r="F22" s="121" t="s">
        <v>239</v>
      </c>
      <c r="G22" s="83"/>
      <c r="H22" s="123"/>
    </row>
    <row r="25" spans="1:8" ht="22.8" x14ac:dyDescent="0.2">
      <c r="C25" s="241" t="s">
        <v>17</v>
      </c>
      <c r="D25" s="239" t="s">
        <v>35</v>
      </c>
      <c r="E25" s="240" t="s">
        <v>195</v>
      </c>
    </row>
    <row r="26" spans="1:8" x14ac:dyDescent="0.2">
      <c r="C26" s="250" t="s">
        <v>206</v>
      </c>
      <c r="D26" s="250">
        <f>SUM(D5+D6)</f>
        <v>2</v>
      </c>
      <c r="E26" s="250">
        <f>SUM(E5+E6)</f>
        <v>0</v>
      </c>
    </row>
    <row r="27" spans="1:8" x14ac:dyDescent="0.2">
      <c r="C27" s="250" t="s">
        <v>153</v>
      </c>
      <c r="D27" s="250">
        <f>SUM(D8+D9+D10+D11+D12)</f>
        <v>11</v>
      </c>
      <c r="E27" s="250">
        <f>SUM(E8+E9+E10+E11+E12)</f>
        <v>0</v>
      </c>
    </row>
    <row r="28" spans="1:8" x14ac:dyDescent="0.2">
      <c r="C28" s="250" t="s">
        <v>158</v>
      </c>
      <c r="D28" s="250">
        <f>SUM(D14+D16+D17+D18+D19+D20)</f>
        <v>7</v>
      </c>
      <c r="E28" s="250">
        <f>SUM(E14+E16+E17+E18+E19+E20)</f>
        <v>0</v>
      </c>
    </row>
    <row r="29" spans="1:8" x14ac:dyDescent="0.2">
      <c r="C29" s="250" t="s">
        <v>164</v>
      </c>
      <c r="D29" s="250">
        <f>SUM(D22)</f>
        <v>3</v>
      </c>
      <c r="E29" s="250">
        <f>SUM(E22)</f>
        <v>0</v>
      </c>
    </row>
    <row r="30" spans="1:8" x14ac:dyDescent="0.2">
      <c r="C30" s="251" t="s">
        <v>198</v>
      </c>
      <c r="D30" s="251">
        <f>SUM(D26+D27+D28+D29)</f>
        <v>23</v>
      </c>
      <c r="E30" s="251">
        <f>SUM(E26+E27+E28+E29)</f>
        <v>0</v>
      </c>
    </row>
    <row r="32" spans="1:8" ht="16.2" x14ac:dyDescent="0.2">
      <c r="C32" s="159" t="s">
        <v>300</v>
      </c>
      <c r="D32" s="160">
        <f>COUNTIF(D3:D22, "Must")</f>
        <v>3</v>
      </c>
      <c r="E32" s="161">
        <f>COUNTIF(E3:E22, "Yes")</f>
        <v>0</v>
      </c>
    </row>
  </sheetData>
  <pageMargins left="0.7" right="0.7" top="0.75" bottom="0.75" header="0.3" footer="0.3"/>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95" zoomScaleNormal="95" workbookViewId="0">
      <pane ySplit="2" topLeftCell="A15" activePane="bottomLeft" state="frozen"/>
      <selection pane="bottomLeft" activeCell="E25" sqref="E25"/>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3.25" customHeight="1" x14ac:dyDescent="0.3">
      <c r="A1" s="51" t="s">
        <v>301</v>
      </c>
    </row>
    <row r="2" spans="1:8" ht="24" x14ac:dyDescent="0.2">
      <c r="A2" s="131" t="s">
        <v>17</v>
      </c>
      <c r="B2" s="131" t="s">
        <v>18</v>
      </c>
      <c r="C2" s="141" t="s">
        <v>19</v>
      </c>
      <c r="D2" s="151" t="s">
        <v>35</v>
      </c>
      <c r="E2" s="131" t="s">
        <v>49</v>
      </c>
      <c r="F2" s="141" t="s">
        <v>6</v>
      </c>
      <c r="G2" s="131" t="s">
        <v>8</v>
      </c>
      <c r="H2" s="141" t="s">
        <v>89</v>
      </c>
    </row>
    <row r="3" spans="1:8" ht="162" x14ac:dyDescent="0.3">
      <c r="A3" s="93" t="s">
        <v>166</v>
      </c>
      <c r="B3" s="88">
        <v>20.100000000000001</v>
      </c>
      <c r="C3" s="119" t="s">
        <v>262</v>
      </c>
      <c r="D3" s="79">
        <v>3</v>
      </c>
      <c r="E3" s="83"/>
      <c r="F3" s="121" t="s">
        <v>234</v>
      </c>
      <c r="G3" s="83"/>
      <c r="H3" s="123"/>
    </row>
    <row r="4" spans="1:8" ht="81" x14ac:dyDescent="0.3">
      <c r="A4" s="88"/>
      <c r="B4" s="88">
        <v>20.2</v>
      </c>
      <c r="C4" s="119" t="s">
        <v>86</v>
      </c>
      <c r="D4" s="79" t="s">
        <v>7</v>
      </c>
      <c r="E4" s="83"/>
      <c r="F4" s="121" t="s">
        <v>167</v>
      </c>
      <c r="G4" s="83"/>
      <c r="H4" s="123"/>
    </row>
    <row r="5" spans="1:8" ht="162" x14ac:dyDescent="0.3">
      <c r="A5" s="88"/>
      <c r="B5" s="88">
        <v>20.3</v>
      </c>
      <c r="C5" s="119" t="s">
        <v>344</v>
      </c>
      <c r="D5" s="79" t="s">
        <v>7</v>
      </c>
      <c r="E5" s="83"/>
      <c r="F5" s="121" t="s">
        <v>168</v>
      </c>
      <c r="G5" s="83"/>
      <c r="H5" s="123"/>
    </row>
    <row r="6" spans="1:8" ht="162" x14ac:dyDescent="0.3">
      <c r="A6" s="88"/>
      <c r="B6" s="88">
        <v>20.399999999999999</v>
      </c>
      <c r="C6" s="119" t="s">
        <v>334</v>
      </c>
      <c r="D6" s="79" t="s">
        <v>7</v>
      </c>
      <c r="E6" s="83"/>
      <c r="F6" s="121" t="s">
        <v>227</v>
      </c>
      <c r="G6" s="83"/>
      <c r="H6" s="123"/>
    </row>
    <row r="7" spans="1:8" ht="194.4" x14ac:dyDescent="0.3">
      <c r="A7" s="88"/>
      <c r="B7" s="88">
        <v>20.5</v>
      </c>
      <c r="C7" s="142" t="s">
        <v>265</v>
      </c>
      <c r="D7" s="79" t="s">
        <v>7</v>
      </c>
      <c r="E7" s="83"/>
      <c r="F7" s="121" t="s">
        <v>228</v>
      </c>
      <c r="G7" s="83"/>
      <c r="H7" s="123"/>
    </row>
    <row r="8" spans="1:8" ht="113.4" x14ac:dyDescent="0.3">
      <c r="A8" s="88"/>
      <c r="B8" s="88">
        <v>20.6</v>
      </c>
      <c r="C8" s="119" t="s">
        <v>266</v>
      </c>
      <c r="D8" s="79" t="s">
        <v>7</v>
      </c>
      <c r="E8" s="83"/>
      <c r="F8" s="121" t="s">
        <v>169</v>
      </c>
      <c r="G8" s="83"/>
      <c r="H8" s="123"/>
    </row>
    <row r="9" spans="1:8" ht="113.4" x14ac:dyDescent="0.3">
      <c r="A9" s="128"/>
      <c r="B9" s="128">
        <v>20.7</v>
      </c>
      <c r="C9" s="137" t="s">
        <v>267</v>
      </c>
      <c r="D9" s="79" t="s">
        <v>7</v>
      </c>
      <c r="E9" s="154"/>
      <c r="F9" s="156" t="s">
        <v>268</v>
      </c>
      <c r="G9" s="83"/>
      <c r="H9" s="158"/>
    </row>
    <row r="10" spans="1:8" ht="15.6" x14ac:dyDescent="0.2">
      <c r="A10" s="131"/>
      <c r="B10" s="131"/>
      <c r="C10" s="141"/>
      <c r="D10" s="151"/>
      <c r="E10" s="131"/>
      <c r="F10" s="141"/>
      <c r="G10" s="131"/>
      <c r="H10" s="141"/>
    </row>
    <row r="11" spans="1:8" ht="97.2" x14ac:dyDescent="0.3">
      <c r="A11" s="93" t="s">
        <v>170</v>
      </c>
      <c r="B11" s="88">
        <v>21.1</v>
      </c>
      <c r="C11" s="119" t="s">
        <v>269</v>
      </c>
      <c r="D11" s="79">
        <v>3</v>
      </c>
      <c r="E11" s="83"/>
      <c r="F11" s="121" t="s">
        <v>229</v>
      </c>
      <c r="G11" s="83"/>
      <c r="H11" s="123"/>
    </row>
    <row r="12" spans="1:8" ht="129.6" x14ac:dyDescent="0.3">
      <c r="A12" s="132"/>
      <c r="B12" s="128">
        <v>21.2</v>
      </c>
      <c r="C12" s="143" t="s">
        <v>270</v>
      </c>
      <c r="D12" s="148">
        <v>2</v>
      </c>
      <c r="E12" s="154"/>
      <c r="F12" s="156" t="s">
        <v>230</v>
      </c>
      <c r="G12" s="83"/>
      <c r="H12" s="158"/>
    </row>
    <row r="13" spans="1:8" ht="81" x14ac:dyDescent="0.3">
      <c r="A13" s="88"/>
      <c r="B13" s="88">
        <v>21.3</v>
      </c>
      <c r="C13" s="119" t="s">
        <v>25</v>
      </c>
      <c r="D13" s="79">
        <v>2</v>
      </c>
      <c r="E13" s="83"/>
      <c r="F13" s="121" t="s">
        <v>171</v>
      </c>
      <c r="G13" s="83"/>
      <c r="H13" s="123"/>
    </row>
    <row r="14" spans="1:8" ht="64.8" x14ac:dyDescent="0.3">
      <c r="A14" s="88"/>
      <c r="B14" s="88">
        <v>21.4</v>
      </c>
      <c r="C14" s="119" t="s">
        <v>71</v>
      </c>
      <c r="D14" s="79">
        <v>3</v>
      </c>
      <c r="E14" s="83"/>
      <c r="F14" s="121" t="s">
        <v>172</v>
      </c>
      <c r="G14" s="83"/>
      <c r="H14" s="123"/>
    </row>
    <row r="15" spans="1:8" ht="15.6" x14ac:dyDescent="0.2">
      <c r="A15" s="131"/>
      <c r="B15" s="131"/>
      <c r="C15" s="141"/>
      <c r="D15" s="151"/>
      <c r="E15" s="131"/>
      <c r="F15" s="141"/>
      <c r="G15" s="131"/>
      <c r="H15" s="141"/>
    </row>
    <row r="16" spans="1:8" ht="113.4" x14ac:dyDescent="0.3">
      <c r="A16" s="93" t="s">
        <v>173</v>
      </c>
      <c r="B16" s="88">
        <v>22.1</v>
      </c>
      <c r="C16" s="119" t="s">
        <v>72</v>
      </c>
      <c r="D16" s="79">
        <v>3</v>
      </c>
      <c r="E16" s="83"/>
      <c r="F16" s="121" t="s">
        <v>174</v>
      </c>
      <c r="G16" s="83"/>
      <c r="H16" s="123"/>
    </row>
    <row r="19" spans="3:5" ht="22.8" x14ac:dyDescent="0.2">
      <c r="C19" s="241" t="s">
        <v>17</v>
      </c>
      <c r="D19" s="239" t="s">
        <v>35</v>
      </c>
      <c r="E19" s="240" t="s">
        <v>195</v>
      </c>
    </row>
    <row r="20" spans="3:5" x14ac:dyDescent="0.2">
      <c r="C20" s="250" t="s">
        <v>208</v>
      </c>
      <c r="D20" s="250">
        <f>SUM(D3)</f>
        <v>3</v>
      </c>
      <c r="E20" s="250">
        <f>SUM(E3)</f>
        <v>0</v>
      </c>
    </row>
    <row r="21" spans="3:5" x14ac:dyDescent="0.2">
      <c r="C21" s="250" t="s">
        <v>209</v>
      </c>
      <c r="D21" s="250">
        <f>SUM(D11+D12+D13+D14)</f>
        <v>10</v>
      </c>
      <c r="E21" s="250">
        <f>SUM(E11+E12+E13+E14)</f>
        <v>0</v>
      </c>
    </row>
    <row r="22" spans="3:5" x14ac:dyDescent="0.2">
      <c r="C22" s="250" t="s">
        <v>173</v>
      </c>
      <c r="D22" s="250">
        <f>SUM(D16)</f>
        <v>3</v>
      </c>
      <c r="E22" s="250">
        <f>SUM(E16)</f>
        <v>0</v>
      </c>
    </row>
    <row r="23" spans="3:5" x14ac:dyDescent="0.2">
      <c r="C23" s="251" t="s">
        <v>198</v>
      </c>
      <c r="D23" s="251">
        <f>SUM(D20+D21+D22)</f>
        <v>16</v>
      </c>
      <c r="E23" s="251">
        <f>SUM(E20+E21+E22)</f>
        <v>0</v>
      </c>
    </row>
    <row r="25" spans="3:5" ht="16.2" x14ac:dyDescent="0.2">
      <c r="C25" s="159" t="s">
        <v>300</v>
      </c>
      <c r="D25" s="160">
        <f>COUNTIF(D3:D16, "Must")</f>
        <v>6</v>
      </c>
      <c r="E25" s="161">
        <f>COUNTIF(E3:E16, "Yes")</f>
        <v>0</v>
      </c>
    </row>
  </sheetData>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tabSelected="1" zoomScale="95" zoomScaleNormal="95" workbookViewId="0">
      <pane ySplit="3" topLeftCell="A5" activePane="bottomLeft" state="frozen"/>
      <selection pane="bottomLeft" activeCell="F13" sqref="F13"/>
    </sheetView>
  </sheetViews>
  <sheetFormatPr defaultRowHeight="12.6" x14ac:dyDescent="0.2"/>
  <cols>
    <col min="1" max="1" width="9.6328125" customWidth="1"/>
    <col min="2" max="2" width="6.90625" customWidth="1"/>
    <col min="3" max="3" width="45.6328125" customWidth="1"/>
    <col min="4" max="5" width="7.36328125" customWidth="1"/>
    <col min="6" max="6" width="36.6328125" customWidth="1"/>
    <col min="7" max="7" width="7.6328125" customWidth="1"/>
    <col min="8" max="8" width="43.36328125" customWidth="1"/>
  </cols>
  <sheetData>
    <row r="1" spans="1:8" ht="23.25" customHeight="1" x14ac:dyDescent="0.3">
      <c r="A1" s="51" t="s">
        <v>304</v>
      </c>
    </row>
    <row r="2" spans="1:8" ht="24" x14ac:dyDescent="0.2">
      <c r="A2" s="133" t="s">
        <v>17</v>
      </c>
      <c r="B2" s="133" t="s">
        <v>18</v>
      </c>
      <c r="C2" s="144" t="s">
        <v>19</v>
      </c>
      <c r="D2" s="152" t="s">
        <v>35</v>
      </c>
      <c r="E2" s="133" t="s">
        <v>49</v>
      </c>
      <c r="F2" s="144" t="s">
        <v>6</v>
      </c>
      <c r="G2" s="133" t="s">
        <v>8</v>
      </c>
      <c r="H2" s="144" t="s">
        <v>89</v>
      </c>
    </row>
    <row r="3" spans="1:8" ht="97.2" x14ac:dyDescent="0.4">
      <c r="A3" s="93" t="s">
        <v>176</v>
      </c>
      <c r="B3" s="88">
        <v>23.1</v>
      </c>
      <c r="C3" s="119" t="s">
        <v>81</v>
      </c>
      <c r="D3" s="79" t="s">
        <v>7</v>
      </c>
      <c r="E3" s="83"/>
      <c r="F3" s="121" t="s">
        <v>177</v>
      </c>
      <c r="G3" s="225"/>
      <c r="H3" s="123"/>
    </row>
    <row r="4" spans="1:8" ht="48.6" x14ac:dyDescent="0.4">
      <c r="A4" s="88"/>
      <c r="B4" s="88">
        <v>23.2</v>
      </c>
      <c r="C4" s="119" t="s">
        <v>82</v>
      </c>
      <c r="D4" s="79" t="s">
        <v>7</v>
      </c>
      <c r="E4" s="83"/>
      <c r="F4" s="121" t="s">
        <v>178</v>
      </c>
      <c r="G4" s="225"/>
      <c r="H4" s="123"/>
    </row>
    <row r="5" spans="1:8" ht="259.2" x14ac:dyDescent="0.4">
      <c r="A5" s="88"/>
      <c r="B5" s="88">
        <v>23.3</v>
      </c>
      <c r="C5" s="119" t="s">
        <v>271</v>
      </c>
      <c r="D5" s="79">
        <v>2</v>
      </c>
      <c r="E5" s="83"/>
      <c r="F5" s="121" t="s">
        <v>272</v>
      </c>
      <c r="G5" s="225"/>
      <c r="H5" s="230"/>
    </row>
    <row r="6" spans="1:8" ht="97.2" x14ac:dyDescent="0.4">
      <c r="A6" s="88"/>
      <c r="B6" s="88">
        <v>23.4</v>
      </c>
      <c r="C6" s="119" t="s">
        <v>273</v>
      </c>
      <c r="D6" s="79">
        <v>2</v>
      </c>
      <c r="E6" s="83"/>
      <c r="F6" s="121" t="s">
        <v>179</v>
      </c>
      <c r="G6" s="225"/>
      <c r="H6" s="123"/>
    </row>
    <row r="7" spans="1:8" ht="15.6" x14ac:dyDescent="0.2">
      <c r="A7" s="133"/>
      <c r="B7" s="133"/>
      <c r="C7" s="144"/>
      <c r="D7" s="152"/>
      <c r="E7" s="133"/>
      <c r="F7" s="144"/>
      <c r="G7" s="133"/>
      <c r="H7" s="144"/>
    </row>
    <row r="8" spans="1:8" ht="64.8" x14ac:dyDescent="0.3">
      <c r="A8" s="93" t="s">
        <v>180</v>
      </c>
      <c r="B8" s="88">
        <v>24.1</v>
      </c>
      <c r="C8" s="119" t="s">
        <v>53</v>
      </c>
      <c r="D8" s="79">
        <v>1</v>
      </c>
      <c r="E8" s="83"/>
      <c r="F8" s="121" t="s">
        <v>181</v>
      </c>
      <c r="G8" s="83"/>
      <c r="H8" s="123"/>
    </row>
    <row r="9" spans="1:8" ht="81" x14ac:dyDescent="0.3">
      <c r="A9" s="88"/>
      <c r="B9" s="88">
        <v>24.2</v>
      </c>
      <c r="C9" s="119" t="s">
        <v>231</v>
      </c>
      <c r="D9" s="79">
        <v>2</v>
      </c>
      <c r="E9" s="83"/>
      <c r="F9" s="121" t="s">
        <v>182</v>
      </c>
      <c r="G9" s="83"/>
      <c r="H9" s="123"/>
    </row>
    <row r="10" spans="1:8" ht="48.6" x14ac:dyDescent="0.3">
      <c r="A10" s="88"/>
      <c r="B10" s="88">
        <v>24.3</v>
      </c>
      <c r="C10" s="119" t="s">
        <v>54</v>
      </c>
      <c r="D10" s="79">
        <v>1</v>
      </c>
      <c r="E10" s="83"/>
      <c r="F10" s="121" t="s">
        <v>183</v>
      </c>
      <c r="G10" s="83"/>
      <c r="H10" s="123"/>
    </row>
    <row r="11" spans="1:8" ht="64.8" x14ac:dyDescent="0.3">
      <c r="A11" s="88"/>
      <c r="B11" s="88">
        <v>24.4</v>
      </c>
      <c r="C11" s="119" t="s">
        <v>232</v>
      </c>
      <c r="D11" s="79">
        <v>1</v>
      </c>
      <c r="E11" s="83"/>
      <c r="F11" s="121" t="s">
        <v>184</v>
      </c>
      <c r="G11" s="83"/>
      <c r="H11" s="123"/>
    </row>
    <row r="12" spans="1:8" ht="15.6" x14ac:dyDescent="0.2">
      <c r="A12" s="133"/>
      <c r="B12" s="133"/>
      <c r="C12" s="144"/>
      <c r="D12" s="152"/>
      <c r="E12" s="133"/>
      <c r="F12" s="144"/>
      <c r="G12" s="133"/>
      <c r="H12" s="144"/>
    </row>
    <row r="13" spans="1:8" ht="195.75" customHeight="1" x14ac:dyDescent="0.3">
      <c r="A13" s="93" t="s">
        <v>185</v>
      </c>
      <c r="B13" s="88">
        <v>25.1</v>
      </c>
      <c r="C13" s="119" t="s">
        <v>59</v>
      </c>
      <c r="D13" s="79">
        <v>3</v>
      </c>
      <c r="E13" s="83"/>
      <c r="F13" s="121" t="s">
        <v>352</v>
      </c>
      <c r="G13" s="83"/>
      <c r="H13" s="123"/>
    </row>
    <row r="17" spans="3:5" ht="22.8" x14ac:dyDescent="0.2">
      <c r="C17" s="241" t="s">
        <v>17</v>
      </c>
      <c r="D17" s="239" t="s">
        <v>35</v>
      </c>
      <c r="E17" s="240" t="s">
        <v>195</v>
      </c>
    </row>
    <row r="18" spans="3:5" x14ac:dyDescent="0.2">
      <c r="C18" s="250" t="s">
        <v>176</v>
      </c>
      <c r="D18" s="250">
        <f>SUM(D5+D6)</f>
        <v>4</v>
      </c>
      <c r="E18" s="250">
        <f>SUM(E5+E6)</f>
        <v>0</v>
      </c>
    </row>
    <row r="19" spans="3:5" x14ac:dyDescent="0.2">
      <c r="C19" s="250" t="s">
        <v>180</v>
      </c>
      <c r="D19" s="250">
        <f>SUM(D8+D9+D10+D11)</f>
        <v>5</v>
      </c>
      <c r="E19" s="250">
        <f>SUM(E8+E9+E10+E11)</f>
        <v>0</v>
      </c>
    </row>
    <row r="20" spans="3:5" x14ac:dyDescent="0.2">
      <c r="C20" s="250" t="s">
        <v>185</v>
      </c>
      <c r="D20" s="250">
        <f>SUM(D13)</f>
        <v>3</v>
      </c>
      <c r="E20" s="250">
        <f>SUM(E13)</f>
        <v>0</v>
      </c>
    </row>
    <row r="21" spans="3:5" x14ac:dyDescent="0.2">
      <c r="C21" s="251" t="s">
        <v>198</v>
      </c>
      <c r="D21" s="251">
        <f>SUM(D18+D19+D20)</f>
        <v>12</v>
      </c>
      <c r="E21" s="251">
        <f>SUM(E18+E19+E20)</f>
        <v>0</v>
      </c>
    </row>
    <row r="23" spans="3:5" ht="16.2" x14ac:dyDescent="0.2">
      <c r="C23" s="159" t="s">
        <v>300</v>
      </c>
      <c r="D23" s="160">
        <f>COUNTIF(D3:D13, "Must")</f>
        <v>2</v>
      </c>
      <c r="E23" s="161">
        <f>COUNTIF(E3:E13, "Yes")</f>
        <v>0</v>
      </c>
    </row>
  </sheetData>
  <pageMargins left="0.7" right="0.7" top="0.75" bottom="0.75" header="0.3" footer="0.3"/>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Assessment Form</vt:lpstr>
      <vt:lpstr>Cover Page</vt:lpstr>
      <vt:lpstr>1.Management</vt:lpstr>
      <vt:lpstr>2.Waste</vt:lpstr>
      <vt:lpstr>3.Water</vt:lpstr>
      <vt:lpstr>4.Energy</vt:lpstr>
      <vt:lpstr>5.Staff</vt:lpstr>
      <vt:lpstr>6.Conservation</vt:lpstr>
      <vt:lpstr>7.Community</vt:lpstr>
      <vt:lpstr>8.Guest</vt:lpstr>
      <vt:lpstr>Result Form</vt:lpstr>
      <vt:lpstr>Final Comments &amp; Recommendation</vt:lpstr>
      <vt:lpstr>Summary</vt:lpstr>
      <vt:lpstr>'Cover Page'!Print_Area</vt:lpstr>
    </vt:vector>
  </TitlesOfParts>
  <Company>Tourism Resource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Wadsworth</dc:creator>
  <cp:lastModifiedBy>Astride Camille</cp:lastModifiedBy>
  <cp:lastPrinted>2023-08-18T04:41:20Z</cp:lastPrinted>
  <dcterms:created xsi:type="dcterms:W3CDTF">2010-10-19T01:06:43Z</dcterms:created>
  <dcterms:modified xsi:type="dcterms:W3CDTF">2024-02-08T07:39:08Z</dcterms:modified>
</cp:coreProperties>
</file>