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LASSIFICATION\FINAL CRITERIA &amp; EXPLANATORY NOTES\revised standards endorsed by unwto consultant 10-1-17\"/>
    </mc:Choice>
  </mc:AlternateContent>
  <bookViews>
    <workbookView xWindow="0" yWindow="0" windowWidth="17280" windowHeight="8595" tabRatio="527"/>
  </bookViews>
  <sheets>
    <sheet name="Assessment Form Cover" sheetId="14" r:id="rId1"/>
    <sheet name="Entry Requirements" sheetId="13" r:id="rId2"/>
    <sheet name="Location, Access &amp; Exterior" sheetId="1" r:id="rId3"/>
    <sheet name="Reception &amp; Affiliated Services" sheetId="2" r:id="rId4"/>
    <sheet name="Guest Bedrooms" sheetId="3" r:id="rId5"/>
    <sheet name="Guest Bathroom" sheetId="4" r:id="rId6"/>
    <sheet name="Public Areas" sheetId="5" r:id="rId7"/>
    <sheet name="Restaurant &amp; Bars" sheetId="6" r:id="rId8"/>
    <sheet name="Kitchen" sheetId="7" r:id="rId9"/>
    <sheet name="General Services" sheetId="8" r:id="rId10"/>
    <sheet name="Business Practices" sheetId="9" r:id="rId11"/>
    <sheet name="Activities, Entertainment, etc." sheetId="10" r:id="rId12"/>
    <sheet name="Summary of Points" sheetId="12" r:id="rId13"/>
    <sheet name="% Weighting" sheetId="15" r:id="rId14"/>
    <sheet name="1 STAR" sheetId="18" r:id="rId15"/>
    <sheet name="2 STAR" sheetId="16" r:id="rId16"/>
    <sheet name="3 STAR" sheetId="17" r:id="rId17"/>
    <sheet name="4 STAR" sheetId="20" r:id="rId18"/>
    <sheet name="5 STAR" sheetId="19" r:id="rId19"/>
  </sheets>
  <externalReferences>
    <externalReference r:id="rId20"/>
  </externalReferences>
  <definedNames>
    <definedName name="_xlnm.Print_Area" localSheetId="4">'Guest Bedrooms'!$B$1:$L$194</definedName>
    <definedName name="_xlnm.Print_Area" localSheetId="2">'Location, Access &amp; Exterior'!$A$1:$K$62</definedName>
    <definedName name="_xlnm.Print_Area" localSheetId="3">'Reception &amp; Affiliated Services'!$A$1:$K$105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1" i="6" l="1"/>
  <c r="E62" i="1" l="1"/>
  <c r="D12" i="2"/>
  <c r="E12" i="2"/>
  <c r="E17" i="5" l="1"/>
  <c r="E34" i="8" l="1"/>
  <c r="D34" i="8"/>
  <c r="C83" i="12" l="1"/>
  <c r="D82" i="12"/>
  <c r="C81" i="12"/>
  <c r="C53" i="12"/>
  <c r="E38" i="3"/>
  <c r="E106" i="10"/>
  <c r="D84" i="12" s="1"/>
  <c r="D110" i="10"/>
  <c r="C85" i="12" s="1"/>
  <c r="E99" i="10"/>
  <c r="D83" i="12" s="1"/>
  <c r="E83" i="12" s="1"/>
  <c r="D99" i="10"/>
  <c r="E93" i="10"/>
  <c r="D93" i="10"/>
  <c r="C82" i="12" s="1"/>
  <c r="E83" i="10"/>
  <c r="D81" i="12" s="1"/>
  <c r="E81" i="12" s="1"/>
  <c r="D83" i="10"/>
  <c r="E53" i="10"/>
  <c r="D53" i="10"/>
  <c r="E34" i="10"/>
  <c r="D34" i="10"/>
  <c r="E24" i="10"/>
  <c r="D24" i="10"/>
  <c r="D8" i="10"/>
  <c r="D65" i="12"/>
  <c r="C65" i="12"/>
  <c r="E95" i="9"/>
  <c r="D74" i="12" s="1"/>
  <c r="D95" i="9"/>
  <c r="C74" i="12" s="1"/>
  <c r="E65" i="9"/>
  <c r="D73" i="12" s="1"/>
  <c r="D65" i="9"/>
  <c r="C73" i="12" s="1"/>
  <c r="E49" i="9"/>
  <c r="D71" i="12" s="1"/>
  <c r="D49" i="9"/>
  <c r="C71" i="12" s="1"/>
  <c r="E11" i="9"/>
  <c r="D11" i="9"/>
  <c r="E18" i="8"/>
  <c r="D63" i="12" s="1"/>
  <c r="D18" i="8"/>
  <c r="C63" i="12" s="1"/>
  <c r="F28" i="7"/>
  <c r="D61" i="12" s="1"/>
  <c r="E28" i="7"/>
  <c r="C61" i="12" s="1"/>
  <c r="E82" i="12" l="1"/>
  <c r="E130" i="6"/>
  <c r="D60" i="12" s="1"/>
  <c r="D130" i="6"/>
  <c r="C60" i="12" s="1"/>
  <c r="E80" i="6"/>
  <c r="D55" i="12" s="1"/>
  <c r="D80" i="6"/>
  <c r="E116" i="6"/>
  <c r="D59" i="12" s="1"/>
  <c r="D116" i="6"/>
  <c r="E102" i="6"/>
  <c r="D57" i="12" s="1"/>
  <c r="D102" i="6"/>
  <c r="C57" i="12" s="1"/>
  <c r="D92" i="6"/>
  <c r="C56" i="12" s="1"/>
  <c r="E73" i="6"/>
  <c r="D54" i="12" s="1"/>
  <c r="D28" i="6"/>
  <c r="E8" i="6"/>
  <c r="D8" i="6"/>
  <c r="E61" i="5"/>
  <c r="F29" i="5"/>
  <c r="E29" i="5"/>
  <c r="D47" i="4"/>
  <c r="E40" i="4"/>
  <c r="D40" i="4"/>
  <c r="E172" i="3"/>
  <c r="F172" i="3"/>
  <c r="F85" i="3"/>
  <c r="E85" i="3"/>
  <c r="E11" i="3"/>
  <c r="E83" i="2"/>
  <c r="D83" i="2"/>
  <c r="D71" i="2"/>
  <c r="D25" i="2"/>
  <c r="D62" i="1"/>
  <c r="D75" i="10" l="1"/>
  <c r="E26" i="8" l="1"/>
  <c r="D64" i="12" s="1"/>
  <c r="D26" i="8"/>
  <c r="C64" i="12" s="1"/>
  <c r="D58" i="12"/>
  <c r="C58" i="12"/>
  <c r="E111" i="6"/>
  <c r="D111" i="6"/>
  <c r="E58" i="12" l="1"/>
  <c r="F104" i="3" l="1"/>
  <c r="E104" i="3"/>
  <c r="E105" i="2" l="1"/>
  <c r="D105" i="2"/>
  <c r="E71" i="2" l="1"/>
  <c r="D8" i="1" l="1"/>
  <c r="E57" i="9" l="1"/>
  <c r="D72" i="12" s="1"/>
  <c r="D57" i="9"/>
  <c r="C72" i="12" s="1"/>
  <c r="C59" i="12" l="1"/>
  <c r="E92" i="6"/>
  <c r="D56" i="12" s="1"/>
  <c r="C55" i="12"/>
  <c r="E55" i="12" s="1"/>
  <c r="D73" i="6" l="1"/>
  <c r="C54" i="12" s="1"/>
  <c r="F61" i="5" l="1"/>
  <c r="E56" i="4" l="1"/>
  <c r="D56" i="4"/>
  <c r="E47" i="4"/>
  <c r="F95" i="3" l="1"/>
  <c r="E95" i="3" l="1"/>
  <c r="E51" i="2" l="1"/>
  <c r="D51" i="2"/>
  <c r="D56" i="19" l="1"/>
  <c r="D57" i="19" s="1"/>
  <c r="F121" i="3" l="1"/>
  <c r="E121" i="3"/>
  <c r="E8" i="10" l="1"/>
  <c r="E8" i="1" l="1"/>
  <c r="C41" i="12" l="1"/>
  <c r="C40" i="12"/>
  <c r="D106" i="10"/>
  <c r="C84" i="12" s="1"/>
  <c r="E84" i="12" s="1"/>
  <c r="E75" i="10"/>
  <c r="D80" i="12" s="1"/>
  <c r="E80" i="12" s="1"/>
  <c r="C80" i="12"/>
  <c r="D79" i="12"/>
  <c r="C79" i="12"/>
  <c r="D78" i="12"/>
  <c r="D77" i="12"/>
  <c r="D76" i="12"/>
  <c r="D27" i="9"/>
  <c r="E27" i="9"/>
  <c r="E19" i="9"/>
  <c r="D19" i="9"/>
  <c r="E61" i="6"/>
  <c r="E51" i="6"/>
  <c r="E44" i="6"/>
  <c r="D44" i="6"/>
  <c r="E36" i="6"/>
  <c r="E28" i="6"/>
  <c r="D45" i="12"/>
  <c r="C45" i="12"/>
  <c r="F43" i="5"/>
  <c r="D44" i="12" s="1"/>
  <c r="E43" i="5"/>
  <c r="C44" i="12" s="1"/>
  <c r="D43" i="12"/>
  <c r="F17" i="5"/>
  <c r="D42" i="12" s="1"/>
  <c r="C42" i="12"/>
  <c r="F188" i="3"/>
  <c r="D29" i="12" s="1"/>
  <c r="D27" i="12"/>
  <c r="C27" i="12"/>
  <c r="D24" i="12"/>
  <c r="C24" i="12"/>
  <c r="D23" i="12"/>
  <c r="D22" i="12"/>
  <c r="C22" i="12"/>
  <c r="F50" i="3"/>
  <c r="D21" i="12" s="1"/>
  <c r="F38" i="3"/>
  <c r="D20" i="12" s="1"/>
  <c r="F23" i="3"/>
  <c r="F11" i="3"/>
  <c r="D16" i="12"/>
  <c r="C16" i="12"/>
  <c r="D7" i="12"/>
  <c r="C7" i="12"/>
  <c r="E44" i="1"/>
  <c r="D6" i="12" s="1"/>
  <c r="D44" i="1"/>
  <c r="E34" i="1"/>
  <c r="D5" i="12" s="1"/>
  <c r="D34" i="1"/>
  <c r="E23" i="1"/>
  <c r="D23" i="1"/>
  <c r="E79" i="12" l="1"/>
  <c r="D39" i="12"/>
  <c r="E42" i="12"/>
  <c r="C23" i="12"/>
  <c r="E109" i="10" l="1"/>
  <c r="E110" i="10" s="1"/>
  <c r="D85" i="12" s="1"/>
  <c r="E85" i="12" s="1"/>
  <c r="F194" i="3"/>
  <c r="D30" i="12" s="1"/>
  <c r="E194" i="3"/>
  <c r="C30" i="12" s="1"/>
  <c r="E188" i="3"/>
  <c r="C29" i="12" s="1"/>
  <c r="F180" i="3"/>
  <c r="D28" i="12" s="1"/>
  <c r="E180" i="3"/>
  <c r="C28" i="12" s="1"/>
  <c r="D26" i="12"/>
  <c r="C26" i="12"/>
  <c r="F113" i="3"/>
  <c r="D25" i="12" s="1"/>
  <c r="E113" i="3"/>
  <c r="C25" i="12" s="1"/>
  <c r="E50" i="3"/>
  <c r="C21" i="12" s="1"/>
  <c r="C20" i="12"/>
  <c r="E23" i="3"/>
  <c r="D51" i="6" l="1"/>
  <c r="D36" i="6"/>
  <c r="E17" i="6"/>
  <c r="D17" i="6"/>
  <c r="C43" i="12"/>
  <c r="E72" i="4"/>
  <c r="D72" i="4"/>
  <c r="E64" i="4"/>
  <c r="D64" i="4"/>
  <c r="E20" i="4"/>
  <c r="D20" i="4"/>
  <c r="E11" i="4"/>
  <c r="D11" i="4"/>
  <c r="C56" i="20" l="1"/>
  <c r="C34" i="17" l="1"/>
  <c r="C57" i="20"/>
  <c r="C35" i="17" l="1"/>
  <c r="C20" i="19"/>
  <c r="C18" i="16" l="1"/>
  <c r="C19" i="16" s="1"/>
  <c r="C18" i="18"/>
  <c r="C19" i="18" s="1"/>
  <c r="C78" i="12"/>
  <c r="E78" i="12" s="1"/>
  <c r="C77" i="12"/>
  <c r="E77" i="12" s="1"/>
  <c r="C76" i="12"/>
  <c r="E76" i="12" s="1"/>
  <c r="C75" i="12" l="1"/>
  <c r="G75" i="12"/>
  <c r="H75" i="12" s="1"/>
  <c r="D68" i="12"/>
  <c r="G66" i="12"/>
  <c r="H66" i="12" s="1"/>
  <c r="G62" i="12"/>
  <c r="H62" i="12" s="1"/>
  <c r="G61" i="12"/>
  <c r="H61" i="12" s="1"/>
  <c r="G46" i="12"/>
  <c r="H46" i="12" s="1"/>
  <c r="D16" i="15"/>
  <c r="G39" i="12"/>
  <c r="H39" i="12" s="1"/>
  <c r="G31" i="12"/>
  <c r="C3" i="12"/>
  <c r="C5" i="12"/>
  <c r="G17" i="12"/>
  <c r="H17" i="12" s="1"/>
  <c r="G8" i="12"/>
  <c r="G2" i="12"/>
  <c r="H2" i="12" s="1"/>
  <c r="H31" i="12"/>
  <c r="C4" i="12"/>
  <c r="D4" i="12"/>
  <c r="C13" i="12"/>
  <c r="E25" i="2"/>
  <c r="D10" i="12" s="1"/>
  <c r="C10" i="12"/>
  <c r="C9" i="12"/>
  <c r="D69" i="12"/>
  <c r="C69" i="12"/>
  <c r="D67" i="12"/>
  <c r="C67" i="12"/>
  <c r="C68" i="12"/>
  <c r="D53" i="12"/>
  <c r="D52" i="12"/>
  <c r="D51" i="12"/>
  <c r="D50" i="12"/>
  <c r="C52" i="12"/>
  <c r="C51" i="12"/>
  <c r="C50" i="12"/>
  <c r="D49" i="12"/>
  <c r="C49" i="12"/>
  <c r="D48" i="12"/>
  <c r="C48" i="12"/>
  <c r="D47" i="12"/>
  <c r="C47" i="12"/>
  <c r="D38" i="12"/>
  <c r="C38" i="12"/>
  <c r="D37" i="12"/>
  <c r="C37" i="12"/>
  <c r="D36" i="12"/>
  <c r="C36" i="12"/>
  <c r="C35" i="12"/>
  <c r="D35" i="12"/>
  <c r="D34" i="12"/>
  <c r="C34" i="12"/>
  <c r="D33" i="12"/>
  <c r="C33" i="12"/>
  <c r="D32" i="12"/>
  <c r="C32" i="12"/>
  <c r="D19" i="12"/>
  <c r="C19" i="12"/>
  <c r="D18" i="12"/>
  <c r="C18" i="12"/>
  <c r="D15" i="12"/>
  <c r="C15" i="12"/>
  <c r="D14" i="12"/>
  <c r="C14" i="12"/>
  <c r="D13" i="12"/>
  <c r="E41" i="2"/>
  <c r="D12" i="12" s="1"/>
  <c r="D41" i="2"/>
  <c r="C12" i="12" s="1"/>
  <c r="E32" i="2"/>
  <c r="D11" i="12" s="1"/>
  <c r="D32" i="2"/>
  <c r="C11" i="12" s="1"/>
  <c r="D9" i="12"/>
  <c r="C6" i="12"/>
  <c r="D3" i="12"/>
  <c r="D46" i="12" l="1"/>
  <c r="E65" i="12"/>
  <c r="D62" i="12"/>
  <c r="E68" i="12"/>
  <c r="D66" i="12"/>
  <c r="E13" i="12"/>
  <c r="E10" i="12"/>
  <c r="D2" i="12"/>
  <c r="E5" i="12"/>
  <c r="D8" i="12"/>
  <c r="E11" i="12"/>
  <c r="E12" i="12"/>
  <c r="D17" i="12"/>
  <c r="E19" i="12"/>
  <c r="E20" i="12"/>
  <c r="E21" i="12"/>
  <c r="E23" i="12"/>
  <c r="E25" i="12"/>
  <c r="E26" i="12"/>
  <c r="E22" i="12"/>
  <c r="E27" i="12"/>
  <c r="E28" i="12"/>
  <c r="E29" i="12"/>
  <c r="E30" i="12"/>
  <c r="E33" i="12"/>
  <c r="E34" i="12"/>
  <c r="E36" i="12"/>
  <c r="E37" i="12"/>
  <c r="E38" i="12"/>
  <c r="E43" i="12"/>
  <c r="E44" i="12"/>
  <c r="E45" i="12"/>
  <c r="E47" i="12"/>
  <c r="E48" i="12"/>
  <c r="E49" i="12"/>
  <c r="E56" i="12"/>
  <c r="E57" i="12"/>
  <c r="E60" i="12"/>
  <c r="E61" i="12"/>
  <c r="I61" i="12" s="1"/>
  <c r="E74" i="12"/>
  <c r="E67" i="12"/>
  <c r="E69" i="12"/>
  <c r="E72" i="12"/>
  <c r="E64" i="12"/>
  <c r="E50" i="12"/>
  <c r="E52" i="12"/>
  <c r="E53" i="12"/>
  <c r="E71" i="12"/>
  <c r="E7" i="12"/>
  <c r="E73" i="12"/>
  <c r="C2" i="12"/>
  <c r="E6" i="12"/>
  <c r="E14" i="12"/>
  <c r="E15" i="12"/>
  <c r="C17" i="12"/>
  <c r="E24" i="12"/>
  <c r="E4" i="12"/>
  <c r="D31" i="12"/>
  <c r="E32" i="12"/>
  <c r="C62" i="12"/>
  <c r="E63" i="12"/>
  <c r="E3" i="12"/>
  <c r="E9" i="12"/>
  <c r="C39" i="12"/>
  <c r="E39" i="12" s="1"/>
  <c r="C31" i="12"/>
  <c r="E35" i="12"/>
  <c r="C46" i="12"/>
  <c r="E54" i="12"/>
  <c r="E51" i="12"/>
  <c r="E59" i="12"/>
  <c r="C66" i="12"/>
  <c r="E18" i="12"/>
  <c r="E46" i="12" l="1"/>
  <c r="I46" i="12" s="1"/>
  <c r="E66" i="12"/>
  <c r="I66" i="12" s="1"/>
  <c r="E62" i="12"/>
  <c r="F62" i="12" s="1"/>
  <c r="E2" i="12"/>
  <c r="F2" i="12" s="1"/>
  <c r="F61" i="12"/>
  <c r="E17" i="12"/>
  <c r="I17" i="12" s="1"/>
  <c r="I39" i="12"/>
  <c r="F39" i="12"/>
  <c r="E31" i="12"/>
  <c r="I62" i="12" l="1"/>
  <c r="F46" i="12"/>
  <c r="F66" i="12"/>
  <c r="I2" i="12"/>
  <c r="F17" i="12"/>
  <c r="I31" i="12"/>
  <c r="F31" i="12"/>
  <c r="E16" i="12" l="1"/>
  <c r="C8" i="12"/>
  <c r="C87" i="12" s="1"/>
  <c r="E8" i="12" l="1"/>
  <c r="I8" i="12" s="1"/>
  <c r="D75" i="12"/>
  <c r="D88" i="12" s="1"/>
  <c r="E89" i="12" s="1"/>
  <c r="E75" i="12" l="1"/>
  <c r="F75" i="12" l="1"/>
  <c r="I75" i="12"/>
  <c r="I90" i="12" s="1"/>
</calcChain>
</file>

<file path=xl/sharedStrings.xml><?xml version="1.0" encoding="utf-8"?>
<sst xmlns="http://schemas.openxmlformats.org/spreadsheetml/2006/main" count="2863" uniqueCount="1556">
  <si>
    <t>Location</t>
  </si>
  <si>
    <t>P</t>
  </si>
  <si>
    <t>Access</t>
  </si>
  <si>
    <t>There must be appropriate signage to direct guests to the main entrance.</t>
  </si>
  <si>
    <t>M</t>
  </si>
  <si>
    <t>R</t>
  </si>
  <si>
    <t>The minimum width of the driveway should be 3.5 metres wide with a lay-by to service fire engines in case of an emergency</t>
  </si>
  <si>
    <t>Lighting should be available, adequate and in good working order</t>
  </si>
  <si>
    <t>S</t>
  </si>
  <si>
    <t>The entrance to the hotel lobby/reception is under canopy</t>
  </si>
  <si>
    <t>Building Exterior</t>
  </si>
  <si>
    <t>Assembly point in the event of an emergency must be clearly marked</t>
  </si>
  <si>
    <t>Neglected shabby appearance, peeling paintwork.</t>
  </si>
  <si>
    <t>Paintwork shall be well applied and clean. Signage still easily readable.</t>
  </si>
  <si>
    <t>Building with good quality materials. No obvious maintenance issues. A certain natural weathering could be acceptable. Some additional external features to enhance appearance.</t>
  </si>
  <si>
    <t>5*</t>
  </si>
  <si>
    <t>Grounds &amp; Gardens</t>
  </si>
  <si>
    <t>Neglected and overgrown appearance. Badly surfaced driveway with potholes or puddles. Rubbish and clutter visible. Disorderly appearance. Poor lighting.</t>
  </si>
  <si>
    <t>Max Points</t>
  </si>
  <si>
    <t>Parking</t>
  </si>
  <si>
    <t>The surface can be of earthen, gravel or grass but without potholes. Above 6 parking the surface must be either gravel/aggregate or hard smooth finish.</t>
  </si>
  <si>
    <t>Uneven surfaces, potholes etc. No or inadequate signage or lighting. Inadequate number of parking spaces for number of guests.</t>
  </si>
  <si>
    <t>Parking area should be clearly designated, with legible and visible signs</t>
  </si>
  <si>
    <t>4-5*</t>
  </si>
  <si>
    <t>*</t>
  </si>
  <si>
    <t>**</t>
  </si>
  <si>
    <t>***</t>
  </si>
  <si>
    <t>****</t>
  </si>
  <si>
    <t>*****</t>
  </si>
  <si>
    <t>Reception/Lobby</t>
  </si>
  <si>
    <t>Artificial flowers displayed</t>
  </si>
  <si>
    <t>Reception Furnishings &amp; Décor</t>
  </si>
  <si>
    <t>Elements of local arts and culture must be present in the décor.</t>
  </si>
  <si>
    <t xml:space="preserve">Good quality local arts and crafts have been tastefully integrated into the décor </t>
  </si>
  <si>
    <t>Décor and furniture are tired and dated in appearance and no longer comfortable. Several maintenance issues to be addressed. Noise levels interfere with guests’ privacy. Little space for the volume of traffic and the needs of guests</t>
  </si>
  <si>
    <t>Adequate seating provided. Basic style of décor but satisfactory overall. Some maintenance issues to be addressed.</t>
  </si>
  <si>
    <t xml:space="preserve"> Provide a variety of seating – low, high, soft, firm, with and without arms</t>
  </si>
  <si>
    <t xml:space="preserve"> Provide uncluttered access area and circulation paths to and around the lobby seating area</t>
  </si>
  <si>
    <t>Uniform not consistent and/or badly fitting. Difficult to clearly identify staff. Untidy and haphazard appearance.</t>
  </si>
  <si>
    <t>Appearance of Reception Staff/Concierge/Porter</t>
  </si>
  <si>
    <t>Reception staff are fluent in English, French and/or languages of the hotel’s main clientele</t>
  </si>
  <si>
    <t>Reception staff are fluent in additional languages</t>
  </si>
  <si>
    <t>Staff are very responsive, attentive and efficient while taking a personal interest in every requirement of the guest and anticipate guests needs in advance where possible</t>
  </si>
  <si>
    <t>Staff take interest in the guests’ preferences and promptly offer assistance</t>
  </si>
  <si>
    <t>Staff are polite and portray an acceptable attitude when carrying out required duties. Willing to help when asked.</t>
  </si>
  <si>
    <t>Staff appear somewhat distant and disinterested. No real interest shown in guests needs.</t>
  </si>
  <si>
    <t>Service Quality Provided by Reception Staff</t>
  </si>
  <si>
    <t>Reservations &amp; Pre-Arrival Information</t>
  </si>
  <si>
    <t>Online bookings are replied to promptly, within 12 hours</t>
  </si>
  <si>
    <t>Online bookings are replied to promptly, within 24 hours</t>
  </si>
  <si>
    <t>Online bookings are replied to promptly, within 36 hours</t>
  </si>
  <si>
    <t>Guest Check In</t>
  </si>
  <si>
    <t>Retrieval of reservation is done in smooth manner, without undue delays.</t>
  </si>
  <si>
    <t>Guests clearly directed to their room and given a brief explanation of location of hotel facilities.</t>
  </si>
  <si>
    <t>All essential information given to guest on layout of property, available facilities and meal times.</t>
  </si>
  <si>
    <t>Porterage provided automatically with a trolley of an appropriate quality capable of transporting various items of different sizes appropriately. Porter service is available 24 hrs, on arrival and departure. Service is delivered in a friendly and efficient manner.</t>
  </si>
  <si>
    <t>Guests are escorted to room and shown the various amenities and how to operate them.</t>
  </si>
  <si>
    <t>Check Out Services</t>
  </si>
  <si>
    <t>A wide range of payment options are available (such as Visa, American Express, MasterCard). Point of Sale (POS) machine  is available and in good working order</t>
  </si>
  <si>
    <t>In room check out option is available and express check out service offered, with no wait time</t>
  </si>
  <si>
    <t xml:space="preserve">Assistance with luggage offered </t>
  </si>
  <si>
    <t>Assistance with luggage automatically provided</t>
  </si>
  <si>
    <t>Luggage room is secure with restricted access, and fitted out appropriately with coat hooks and shelving of different  heights to accommodate luggage of various sizes. Weighing scales provided so guests luggage can be weighed.</t>
  </si>
  <si>
    <t>Bill presented on request and is accurate, legible, with all charges clearly itemized and up to date. Receipt provided on departure together with a copy of the bill.</t>
  </si>
  <si>
    <t xml:space="preserve">At least two major credit cards are accepted. </t>
  </si>
  <si>
    <t>Reception service hours available  24 hrs</t>
  </si>
  <si>
    <t>Guests are welcomed with welcoming drink and/or refreshing towel.</t>
  </si>
  <si>
    <t xml:space="preserve">Taxi and/or Car Hire booking services are available </t>
  </si>
  <si>
    <t>Free Wi-Fi is available at the reception</t>
  </si>
  <si>
    <t>Availability of Reception &amp; Associated Services</t>
  </si>
  <si>
    <t>Guest Bedrooms</t>
  </si>
  <si>
    <t>Bedroom Décor</t>
  </si>
  <si>
    <t>Decoration</t>
  </si>
  <si>
    <t>Bedroom Sizes</t>
  </si>
  <si>
    <t>Minimum size of 18 sq m (Excluding bathrooms, balconies/terraces). Good amount of space to move freely in the room.</t>
  </si>
  <si>
    <t>Electronic Appliances</t>
  </si>
  <si>
    <t>Flat screen, High Definition, multi-channel television provided in all rooms.</t>
  </si>
  <si>
    <t>Internet access/Wi-Fi provided with details of applicable charges if any.</t>
  </si>
  <si>
    <t>Radio/clock/alarm in working order and provided to all bedrooms (the emphasis is on the clock and the alarm - a radio does not have to be incorporated)</t>
  </si>
  <si>
    <t>Mini bar is stocked with locally produced beverages and snacks in addition to selection of alcoholic and non-alcoholic beverages, light snacks. Water is provided free of charge and replenished daily. Applicable rates available. Bottle opener is provided and in good condition</t>
  </si>
  <si>
    <t>Air conditioning is available.</t>
  </si>
  <si>
    <t>Hair dryer in working order provided in all bedrooms.</t>
  </si>
  <si>
    <t>Electronic safe large enough for 13” laptop, securely bolted and with operating instructions.</t>
  </si>
  <si>
    <t>Spare and convenient power points provided in each room, with voltage indicated</t>
  </si>
  <si>
    <t>Spare and convenient international power points provided at desk level</t>
  </si>
  <si>
    <t>Room Types</t>
  </si>
  <si>
    <t>Curtains &amp; Window Covering</t>
  </si>
  <si>
    <t>Very good quality materials. Full length curtains or blinds effective in keeping out light, providing blackout and privacy. Very good quality curtain accessories.</t>
  </si>
  <si>
    <t>Flooring, Skirting &amp; Cornices</t>
  </si>
  <si>
    <t xml:space="preserve">Bedroom Amenities </t>
  </si>
  <si>
    <t>Full length mirror in good condition is available.</t>
  </si>
  <si>
    <t>Mirror provided over the writing desk/vanity area at a suitable height to allow guests to sit whilst using it.</t>
  </si>
  <si>
    <t>Insect repellent is available.</t>
  </si>
  <si>
    <t>Bedroom slippers are provided in two different sizes.</t>
  </si>
  <si>
    <t xml:space="preserve">Iron and ironing board is provided in each room and placed in the wardrobe. </t>
  </si>
  <si>
    <t>Bedding &amp; Linen</t>
  </si>
  <si>
    <t>Bed Sizes</t>
  </si>
  <si>
    <t>Turndown Service</t>
  </si>
  <si>
    <t>Bathroom facilities in poor condition, taps do not work or leak, flush does not work, untidy aspect, etc.</t>
  </si>
  <si>
    <t>Very tired and dated style. Damp or condensation marks. Poor quality finish, unprofessionally applied. Sealant or grouting, mouldy, carpet rotting, smelly. Paintwork chipped, flaking. Area around toilet discoloured or damp.</t>
  </si>
  <si>
    <t>Guest Bathroom</t>
  </si>
  <si>
    <t>Type</t>
  </si>
  <si>
    <t>Flooring, Ceiling and Walls</t>
  </si>
  <si>
    <t>Bath enamel chipped, stained or dull. Poor quality plastic bath that moves and creaks. Stained or mouldy grouting or sealant and, thin, ineffective shower curtain. Cracked washbasin or toilet. Badly fitted plastic toilet and cover. Discoloured plastic cistern. Plastic taps, loose or broken towel rail, evidence of cigarette burns, signs of damage or leaks.</t>
  </si>
  <si>
    <t>Spa bath/Jacuzzi provided</t>
  </si>
  <si>
    <t>No unsightly plumbing fixtures</t>
  </si>
  <si>
    <t>Adequate clothes hooks (minimum 2)</t>
  </si>
  <si>
    <t>Facilities within bathroom conveniently positioned</t>
  </si>
  <si>
    <t>Telephone</t>
  </si>
  <si>
    <t>Drip dry facilities (i.e. retractable washing line over bath)</t>
  </si>
  <si>
    <t>Weighing scales</t>
  </si>
  <si>
    <t xml:space="preserve">Max Points </t>
  </si>
  <si>
    <t>Fixtures and Fittings</t>
  </si>
  <si>
    <t>Hand Basin and Toilet Areas</t>
  </si>
  <si>
    <t>Toilet brush provided with uncovered holder.</t>
  </si>
  <si>
    <t>Toilet paper holder or dispenser conveniently located.</t>
  </si>
  <si>
    <t>Sanitary bags provided.</t>
  </si>
  <si>
    <t>Towelling</t>
  </si>
  <si>
    <t>Very thin, small, scratchy, old, fraying, some holes, stained, faded. Low absorbency.</t>
  </si>
  <si>
    <t>Bathrobes are provided.</t>
  </si>
  <si>
    <t>Lighting</t>
  </si>
  <si>
    <t>Exquisitely designed and appointed lighting providing first- class illumination and coverage across all areas. Lighting effective for all purposes: shaving, make-up, and contact lenses particularly at washbasin and shaving point.</t>
  </si>
  <si>
    <t>Accessories</t>
  </si>
  <si>
    <t>Luxury double ply toilet paper. A wide range (minimum 8) of excellent quality and branded accessories provided in the bathroom e.g. wrapped soap, shower gel, shampoo, conditioner, shower cap, body lotion, tissues, cotton buds, toothbrush, sewing kit, shoe polish, nail care kit, dental care kit; shaving kit.</t>
  </si>
  <si>
    <t>No attempt at providing any extra accessories. Well-used ageing bottles, sticky sachets or sticky containers.</t>
  </si>
  <si>
    <t>Décor &amp; Design</t>
  </si>
  <si>
    <t>Public Areas</t>
  </si>
  <si>
    <t>General</t>
  </si>
  <si>
    <t>Public Toilets</t>
  </si>
  <si>
    <t>Mirror is available and in good condition and clean</t>
  </si>
  <si>
    <t>Universally accessible toilet facilities and hand washing facilities provided in the public toilets.</t>
  </si>
  <si>
    <t>A unisex baby changing room / toilet area should be equipped with a changing mat for changing babies and toilet and hand washing facilities for the parents of babies or young children.</t>
  </si>
  <si>
    <t>Public Toilets Amenities &amp; Accessories</t>
  </si>
  <si>
    <t>Full length mirror is available</t>
  </si>
  <si>
    <t>Hand lotion is available</t>
  </si>
  <si>
    <t>Tissues are available</t>
  </si>
  <si>
    <t xml:space="preserve">Soft music is available </t>
  </si>
  <si>
    <t>Dispenser for sanitary towels is available</t>
  </si>
  <si>
    <t>The toilet is fragranced with automatic air fresheners/ aromatic oil</t>
  </si>
  <si>
    <t xml:space="preserve">Restaurant Facilities </t>
  </si>
  <si>
    <t>Restaurant &amp; Bars</t>
  </si>
  <si>
    <t xml:space="preserve">Eye catching and high value materials and wall coverings. Excellent design and interesting architectural features complemented with local artwork. </t>
  </si>
  <si>
    <t>Very good quality materials and wall coverings. Evidence of co- ordinated design. Different and advanced professional finish.</t>
  </si>
  <si>
    <t>Good use of quality materials. Coordinated design with additional attractive features, professional workmanship throughout.</t>
  </si>
  <si>
    <t>Acceptable style and décor. Use of wall hangings, pictures, etc. Competent workmanship.</t>
  </si>
  <si>
    <t>Basic application of décor, little design input or co- ordination. Tired and somewhat dated in appearance.</t>
  </si>
  <si>
    <t>Very old, damaged wall covering. Evidence of damp or water penetration. Grubby marks. Unsightly paintwork or exposed wiring. General neglect.</t>
  </si>
  <si>
    <t>Furnishings</t>
  </si>
  <si>
    <t>Adequate seating capacity must be available and relative to the maximum occupancy of the property.</t>
  </si>
  <si>
    <t>Service stations appropriately located and well stocked with appropriate equipment and cutlery.</t>
  </si>
  <si>
    <t>Inadequate table size. Cluttered and inconvenient. Cramped and uncomfortable layout.</t>
  </si>
  <si>
    <t xml:space="preserve"> A selection of chairs with and without armrests for universal use are provided</t>
  </si>
  <si>
    <t>Flooring, Ceiling, Skirting and Cornice</t>
  </si>
  <si>
    <t xml:space="preserve">Plain and simple design. Basic appearance, clean and neat. </t>
  </si>
  <si>
    <t>Lighting with good fitting. Main light plus one or two small occasional lamps.</t>
  </si>
  <si>
    <t>Acceptable light for practical use.</t>
  </si>
  <si>
    <t>Poor quality fittings in poor condition, exposed, fraying wires, wobbly fittings, loose plugs. Dim gloomy effect creating dark areas. Glaring, irritating, harsh fluorescent lights with no diffuser. Bare globes, cracked/ damaged fittings or lights that are not working.</t>
  </si>
  <si>
    <t>Table Appointments</t>
  </si>
  <si>
    <t>Good quality cutlery and crockery with main service matching. Accessories may be of different style but good quality. Thick (multi-ply) paper napkins used for breakfast and lunch. Linen napkins should be provided for dinner.</t>
  </si>
  <si>
    <t>Variety of styles of crockery and cutlery of acceptable quality. Napkins of acceptable material. Sauces in bottles or packets.</t>
  </si>
  <si>
    <t>Mismatched patterns and well-used appearance. Pyrex or low quality functional crockery. Small, thin (one-ply) napkins. Sticky sauce bottles and condiments on table.</t>
  </si>
  <si>
    <t>Badly presented. No variety of colours and textures. Dull combination. No garnish. No careful arrangements. Some drying out of food, wrinkled skin on sauce. Luke warm.</t>
  </si>
  <si>
    <t xml:space="preserve"> Large print menus are available on request</t>
  </si>
  <si>
    <t>Breakfast</t>
  </si>
  <si>
    <t>No choice of food. No variety and low quality of ingredients. Badly cooked.</t>
  </si>
  <si>
    <t>Breakfast served for at least 3 hours</t>
  </si>
  <si>
    <t>Breakfast served for at least 2 hours</t>
  </si>
  <si>
    <t>Breakfast served for at least 1 hour and 30 minutes</t>
  </si>
  <si>
    <t>Bar</t>
  </si>
  <si>
    <t xml:space="preserve">Additional </t>
  </si>
  <si>
    <t>Public restrooms adjacent to restaurant</t>
  </si>
  <si>
    <t>Staff have outstanding level of knowledge of products and are able to make recommendations based on guest preferences</t>
  </si>
  <si>
    <t>Staff have a good knowledge of products on offer</t>
  </si>
  <si>
    <t>Staff have a basic knowledge of products on offer</t>
  </si>
  <si>
    <t>Staff are fluent in English, French and additional languages of the hotel’s main clientele</t>
  </si>
  <si>
    <t>Staff are fluent in English and French</t>
  </si>
  <si>
    <t>Maintenance Practices</t>
  </si>
  <si>
    <t>Room Service</t>
  </si>
  <si>
    <t>Human Resources</t>
  </si>
  <si>
    <t xml:space="preserve">Staff Facilities </t>
  </si>
  <si>
    <t>Quality Management  &amp; Online Activities</t>
  </si>
  <si>
    <t>Medical / First Aid</t>
  </si>
  <si>
    <t>Fire Safety</t>
  </si>
  <si>
    <t>Cultural Tourism Practices</t>
  </si>
  <si>
    <t>Sustainable Practices</t>
  </si>
  <si>
    <t>General Services</t>
  </si>
  <si>
    <t xml:space="preserve">Laundry Service </t>
  </si>
  <si>
    <t>Safety &amp; Security</t>
  </si>
  <si>
    <t>Required</t>
  </si>
  <si>
    <t>Indicative Score</t>
  </si>
  <si>
    <t>Actual Score</t>
  </si>
  <si>
    <t>Remarks</t>
  </si>
  <si>
    <t>Assessor's Guidelines</t>
  </si>
  <si>
    <t>Reception &amp; Affiliated Services</t>
  </si>
  <si>
    <t>Location, Access and Interior</t>
  </si>
  <si>
    <t>CATEGORY ENTRY REQUIREMENTS</t>
  </si>
  <si>
    <t>YES</t>
  </si>
  <si>
    <t>NO</t>
  </si>
  <si>
    <t>REMARKS</t>
  </si>
  <si>
    <t>To be eligible for grading, premises must first have satisfied all statutory regulations, requirements for health, safety and security, fire, environmental services requirements for waste management, and have certified documentary evidence of compliance.</t>
  </si>
  <si>
    <t>The premises must have Public Liability Insurance and other statutory insurance policies.</t>
  </si>
  <si>
    <t>Servicing of rooms shall be 7 days in a week (this includes linen/towel change, removal of rubbish and cleaning).</t>
  </si>
  <si>
    <t>All bedrooms must have a telephone system with at least internal communication facilities, to enable guests to communicate with Reception in the event of an emergency – for example summoning medical assistance.</t>
  </si>
  <si>
    <t xml:space="preserve">Bathroom facilities must be en-suite. </t>
  </si>
  <si>
    <t>DATE  (day/month/year)</t>
  </si>
  <si>
    <t>START TIME</t>
  </si>
  <si>
    <t xml:space="preserve">ISLAND </t>
  </si>
  <si>
    <t>END TIME</t>
  </si>
  <si>
    <t>MAIN TELEPHONE LAND LINE/S</t>
  </si>
  <si>
    <t>NO. OF BEDROOMS &amp; BREAKDOWN</t>
  </si>
  <si>
    <t>NAME OF GENERAL MANAGER</t>
  </si>
  <si>
    <t>OVERVIEW OF FACILITIES</t>
  </si>
  <si>
    <t>MOBILE PHONE NUMBER OF GENERAL MANAGER</t>
  </si>
  <si>
    <t xml:space="preserve"> NAME OF LEAD ASSESSOR</t>
  </si>
  <si>
    <t>Signature Lead Assessor:</t>
  </si>
  <si>
    <t xml:space="preserve">Location </t>
  </si>
  <si>
    <t>PUBLIC AREAS</t>
  </si>
  <si>
    <t>Bedroom Furniture</t>
  </si>
  <si>
    <t>BUSINESS PRACTICES</t>
  </si>
  <si>
    <t>GRAND TOTAL POSSIBLE POINTS</t>
  </si>
  <si>
    <t>GRAND TOTAL SCORED POINTS</t>
  </si>
  <si>
    <t>GRAND TOTAL % POINTS SCORED</t>
  </si>
  <si>
    <t>TOTAL WEIGHTED SCORE</t>
  </si>
  <si>
    <t>Total Possible Points</t>
  </si>
  <si>
    <t>Scored Points</t>
  </si>
  <si>
    <t>%  Scored</t>
  </si>
  <si>
    <t>Weight</t>
  </si>
  <si>
    <t>Decimal Weight</t>
  </si>
  <si>
    <t>Final Score</t>
  </si>
  <si>
    <t>LOCATION, ACCESS &amp; EXTERIOR</t>
  </si>
  <si>
    <t>Area</t>
  </si>
  <si>
    <t>% weight</t>
  </si>
  <si>
    <t>TOTAL</t>
  </si>
  <si>
    <t>RECEPTION &amp; AFFILIATED SERVICES</t>
  </si>
  <si>
    <t>Reception &amp; Lobby</t>
  </si>
  <si>
    <t>Wardrobe, Hanging Space, Clothes Hangers</t>
  </si>
  <si>
    <t>GUEST BATHROOM</t>
  </si>
  <si>
    <t>GUEST BEDROOM</t>
  </si>
  <si>
    <t>Bedroom Door</t>
  </si>
  <si>
    <t>RESTAURANT &amp; BARS</t>
  </si>
  <si>
    <t>KITCHEN</t>
  </si>
  <si>
    <t>GENERAL SERVICES</t>
  </si>
  <si>
    <t>Decimal score</t>
  </si>
  <si>
    <t>ACTIVITIES, ENTERTAINMENT, ETC</t>
  </si>
  <si>
    <t>Food &amp; Beverage Service Staff</t>
  </si>
  <si>
    <t>STAR GRADING</t>
  </si>
  <si>
    <t>TOTAL SCORE</t>
  </si>
  <si>
    <t>1 Star</t>
  </si>
  <si>
    <t>2 Star</t>
  </si>
  <si>
    <t>3 Star</t>
  </si>
  <si>
    <t>4 Star</t>
  </si>
  <si>
    <t>5 Star</t>
  </si>
  <si>
    <t>30% to 44%</t>
  </si>
  <si>
    <t>FINAL GRADING</t>
  </si>
  <si>
    <t>0% to 29%</t>
  </si>
  <si>
    <t>45% to 54%</t>
  </si>
  <si>
    <t>55% to 69%</t>
  </si>
  <si>
    <t>70% to 84%</t>
  </si>
  <si>
    <t>85% to 100%</t>
  </si>
  <si>
    <t xml:space="preserve">Criteria </t>
  </si>
  <si>
    <t>Achieved</t>
  </si>
  <si>
    <r>
      <t>Gardens and grounds must be neat and appropriately maintained</t>
    </r>
    <r>
      <rPr>
        <b/>
        <sz val="9"/>
        <color theme="1"/>
        <rFont val="Arial Narrow"/>
        <family val="2"/>
      </rPr>
      <t>.</t>
    </r>
  </si>
  <si>
    <t>Business Facilities</t>
  </si>
  <si>
    <t>Conference</t>
  </si>
  <si>
    <t>Fitness</t>
  </si>
  <si>
    <t>Wellness Service</t>
  </si>
  <si>
    <t>Pool</t>
  </si>
  <si>
    <t>Tennis Court</t>
  </si>
  <si>
    <t>Nautical Activities</t>
  </si>
  <si>
    <t>Shops/Souvenir Shops</t>
  </si>
  <si>
    <t>Other Facilities and Services</t>
  </si>
  <si>
    <t>2 STAR</t>
  </si>
  <si>
    <t>3 STAR</t>
  </si>
  <si>
    <t>1 STAR</t>
  </si>
  <si>
    <t>4 STAR</t>
  </si>
  <si>
    <t>TOTAL REQUIRED</t>
  </si>
  <si>
    <t>TOTAL ACHIEVED</t>
  </si>
  <si>
    <t>PERCENTAGE ACHIEVED</t>
  </si>
  <si>
    <t>Over 3 taxi bays are  available</t>
  </si>
  <si>
    <t>SPECIFIC REQUIREMENTS</t>
  </si>
  <si>
    <t>Located in a low density area, with easy access to amenities.</t>
  </si>
  <si>
    <t>Located in a medium density residential area.</t>
  </si>
  <si>
    <t>Located in a high density residential area.</t>
  </si>
  <si>
    <t>Elevator</t>
  </si>
  <si>
    <t>Guest Services</t>
  </si>
  <si>
    <t>Basic application of décor. Little design input or coordination.</t>
  </si>
  <si>
    <t>Very old, faded, damaged wall covering. Evidence of damp or water penetration. Grubby marks. Unsightly paintwork or exposed wiring. General neglect</t>
  </si>
  <si>
    <t>Bedroom Doors</t>
  </si>
  <si>
    <t>Do Not Disturb / Please Make Up Room card is provided and in good, clean condition</t>
  </si>
  <si>
    <t xml:space="preserve">Where there are interconnecting rooms, double doors suitably sound proof must be provided </t>
  </si>
  <si>
    <t>Good quality local arts and crafts have been tastefully integrated into the décor.</t>
  </si>
  <si>
    <t>Good wall coverings/paintwork. Room décor can be minimal but attractive and enhance the bedroom atmosphere.</t>
  </si>
  <si>
    <t>2*</t>
  </si>
  <si>
    <t>Acceptable quality wall coverings/paintwork. Reasonable attempt to co-ordinate patterns and colours. Décor may be some years old but not damaged, scratched, torn or stained.</t>
  </si>
  <si>
    <t>Basic application of harmonized paint or wall covering. Plain and simple style. May be a little tired/dated looking.</t>
  </si>
  <si>
    <t>Additional Chairs: Easy chair provided per guest</t>
  </si>
  <si>
    <t>All bedrooms must be double or twin rooms. Zip and link beds are recommended for flexibility.</t>
  </si>
  <si>
    <t>Bedrooms have balcony or veranda furnished with two chairs and a table of excellent quality. Plants enhance the appearance of the area. Private and not overlooked.</t>
  </si>
  <si>
    <t>Bedrooms have balcony or veranda furnished with two chairs and a table of good quality. Semi private.</t>
  </si>
  <si>
    <t>Bedrooms have balcony or veranda furnished with two chairs and a table of acceptable quality, more basic in style.</t>
  </si>
  <si>
    <t>Flat screen, High Definition, multi-channel television provided in most rooms.</t>
  </si>
  <si>
    <t>Television easily visible from the bed and conveniently located (an exception can be made where there is a seating area with television).</t>
  </si>
  <si>
    <t>Remote controls provided and in working condition.</t>
  </si>
  <si>
    <t>A working telephone must be available in each guest bedroom capable of internal communication</t>
  </si>
  <si>
    <t>24/7 operator assisted calls from the room.</t>
  </si>
  <si>
    <t>Mini fridge/Mini Bar is stocked with small selection of alcoholic and non-alcoholic beverages, light snacks. Applicable rates available. Bottle opener is provided and in good condition.</t>
  </si>
  <si>
    <t>Mini fridge can be stocked on request.</t>
  </si>
  <si>
    <t>Mechanical fans are available in good working condition and clean. May be on ceiling or free standing.</t>
  </si>
  <si>
    <t>Effective lighting at mirror</t>
  </si>
  <si>
    <t>One full suite and some half suites</t>
  </si>
  <si>
    <t>Wardrobe is more than 1.2 m wide with ample shelf and full length hanging space</t>
  </si>
  <si>
    <t>Excellent quality full length curtains in working order or blinds or shutters of the highest quality and in working order. Excellent quality curtain accessories. Well-lined curtains to provide full blackout and privacy.</t>
  </si>
  <si>
    <t xml:space="preserve">Curtains or blinds of good quality materials and allow for total privacy and blackout. Good quality curtain accessories. </t>
  </si>
  <si>
    <t>Acceptable quality blinds or curtains but still in good working order</t>
  </si>
  <si>
    <t>Curtains or blinds are basic but still in good working order.</t>
  </si>
  <si>
    <t>Curtains fraying, stained, damaged or contain holes. Blinds damaged and require replacing. Signs of wear and dust.</t>
  </si>
  <si>
    <t>Laundry bag is provided inclusive of applicable rates, and in good condition and clean</t>
  </si>
  <si>
    <t>Guest are offered a friendly gesture of welcome. This can be in the form of;</t>
  </si>
  <si>
    <t>Flower decorated bed at check in</t>
  </si>
  <si>
    <t>Tea/Coffee making facilities (kettles, cups, saucers) are available, in good condition and clean.</t>
  </si>
  <si>
    <t xml:space="preserve">Selection of tea, coffee, sugar and milk is available </t>
  </si>
  <si>
    <t>Directory of Essential Services (emergency and contact numbers)</t>
  </si>
  <si>
    <t>Transport services (Bus schedules, Taxi/ Car Hire Info)</t>
  </si>
  <si>
    <t>Method of Payment</t>
  </si>
  <si>
    <t>Room Key procedures</t>
  </si>
  <si>
    <t>Entertainment programme details</t>
  </si>
  <si>
    <t>Telephone services</t>
  </si>
  <si>
    <t>List of television channels available and on what numbers.</t>
  </si>
  <si>
    <t>Room Service Menu with hours of availability</t>
  </si>
  <si>
    <t>Stationary pack (envelopes, pens, writing paper)</t>
  </si>
  <si>
    <t>Check in and Check out times</t>
  </si>
  <si>
    <t>User’s manual and security codes for safety deposit box</t>
  </si>
  <si>
    <t>List of Excursions and details of who to contact</t>
  </si>
  <si>
    <t>List of cultural, heritage sites, local events and attractions</t>
  </si>
  <si>
    <t>Details of local facilities such as nearest ATM; nearest pharmacy; local places of worship and opening hours etc.</t>
  </si>
  <si>
    <t>Baby cot/crib is available upon request</t>
  </si>
  <si>
    <t>All beds must be provided with clean mattress protectors free from stains, and pillows with pillow protectors for hygiene reasons.</t>
  </si>
  <si>
    <t>Very good quality linen (over 250 thread count), tightly woven, crisp and soft to the touch and is coordinated with bedroom décor and other soft furnishings. Very good supply and variety of pillows and cushions. Spare pillows stored in protective covering for hygiene reasons. Spare blankets available on request.</t>
  </si>
  <si>
    <t>Good quality linen (180-250 thread count), tightly woven, crisp and soft to the touch and is coordinated with bedroom décor and other soft furnishings. Spare pillows stored in protective covering for hygiene reasons. Spare blankets available on request.</t>
  </si>
  <si>
    <t>Acceptable quality linen with no signs of wear and tear, fraying edges or holes.</t>
  </si>
  <si>
    <t>Poor quality sheets, damage or wear and tear.</t>
  </si>
  <si>
    <t>Standard double bed or two full size singles. Standard domestic quality bed frames. Bed frames and mattresses of older style are acceptable, but must be of good quality. Headboards may be of a simple design or plain wood.</t>
  </si>
  <si>
    <t>Mattresses and bed-frames of acceptable quality. Mattresses should comfortably fit the particular type of bed. Headboards may be a simple design or plain wood.</t>
  </si>
  <si>
    <t>Creaking and sloping frames with sagging supports. Legs loose and uneven, casters missing, stains, marks and holes. Broken struts and unsecure headboards or sloping frames. Damage or wear and tear evident.</t>
  </si>
  <si>
    <t>Rooms prepared in advance of the guests’ arrival – possibly including setting an appropriate ambient temperature for the time of year, airing the room well.</t>
  </si>
  <si>
    <t>Kitchen</t>
  </si>
  <si>
    <t>Drains should be clean and serviced regularly.</t>
  </si>
  <si>
    <t>Walls are tiled up to the ceiling.</t>
  </si>
  <si>
    <t>A dedicated Room Service area is provided in the kitchen with appropriate trays and cutlery/condiments available. Dedicated Room Service telephone extension answered promptly. Photographs on walls showing correct layout of trays and a copy of the Room Service Menu.</t>
  </si>
  <si>
    <t>Water storage is available to address water restrictions during the dry season and in case of supply breakdown.</t>
  </si>
  <si>
    <t>At least one member of staff trained to undertake basic maintenance e.g changing light bulbs at all times. Basic consumables in stock.</t>
  </si>
  <si>
    <t>No organized maintenance activity.</t>
  </si>
  <si>
    <t>Limited laundry less than 3 days a week</t>
  </si>
  <si>
    <t>A well- appointed area with at least 2 work stations with internet access and printer.</t>
  </si>
  <si>
    <t xml:space="preserve">Personal computer with internet access available. May be located in the lobby, preferably in a quiet area. </t>
  </si>
  <si>
    <t>Photocopying facilities</t>
  </si>
  <si>
    <t>Boundary wall is available in good condition, well painted and clean</t>
  </si>
  <si>
    <t>There must be adequate levels of lighting for guests’ safety and comfort in all public areas, including stairwells, corridors and car parks.</t>
  </si>
  <si>
    <t>Procedures for summoning assistance, in particular after hours, must also be made available.</t>
  </si>
  <si>
    <t>Functional video surveillance system is available, monitoring external and internal areas of the establishment.</t>
  </si>
  <si>
    <t>24 hour professional security guards or alternatively the hotel contracts out to a licensed security firm.</t>
  </si>
  <si>
    <t>Website with direct booking option and guest reviews</t>
  </si>
  <si>
    <t xml:space="preserve">Active invitation of departing/checked-out guests to write a review on a portal or on the website </t>
  </si>
  <si>
    <t>First Aid boxes available on demand in each department</t>
  </si>
  <si>
    <t>Dedicated clinic /recovery room</t>
  </si>
  <si>
    <t>The hotel is managed by a highly trained and experienced person, assisted by several persons with relevant professional qualifications in their respective fields. Is fluent in English, French or other languages of the hotel’s main clientele.</t>
  </si>
  <si>
    <t>The hotel should be managed by a person suitably trained and experienced in hotel management, assisted by one or more persons with similar training. Is fluent in English or French or other languages of the hotel’s main clientele.</t>
  </si>
  <si>
    <t>Continuous training, including in-house programmes are available.</t>
  </si>
  <si>
    <t>Appropriate on the job training programme is formulated and maintained for operative staff.</t>
  </si>
  <si>
    <t>A person responsible for staff training is available.</t>
  </si>
  <si>
    <t>Staff are encouraged to participate in community/national activities</t>
  </si>
  <si>
    <t>Social activities are organized for staff at least twice a year</t>
  </si>
  <si>
    <t>For island resorts, this will include staff accommodation as well, with sizes in line with the regulations of the Public Health Section.</t>
  </si>
  <si>
    <t>A hotel with less than 10 staff is required to have a separate changing room with lockers and a minimum of one male and one female toilet.</t>
  </si>
  <si>
    <t>The establishment is certified as a Seychelles Sustainable Tourism Label (SSTL) Hotel. N.B A hotel which is SSTL certified will qualify for 100% of the Sustainable Practices points.</t>
  </si>
  <si>
    <t>The hotel has a sustainable tourism policy appropriate to the size of the business, which includes a vision statement, and identifies goals in at least three of the following:  waste, water, energy, staff, conservation, community, or guests.</t>
  </si>
  <si>
    <t>The hotel has a valid certification with any international accreditation body for quality, environmental or hygiene standards (eg: ISO, Green Globe, HACCP etc)</t>
  </si>
  <si>
    <t>The hotel has an established recycling programme</t>
  </si>
  <si>
    <t>Water-saving fittings in place (shower heads and taps which are fitted with aerators or specific water-saving fittings).</t>
  </si>
  <si>
    <t>Efforts have been taken to reduce water usage in toilets using dual flush, reduced volume cisterns or other effective device</t>
  </si>
  <si>
    <t xml:space="preserve">The hotel conducts rainwater harvesting </t>
  </si>
  <si>
    <t>Energy saving light bulbs are used for lighting features</t>
  </si>
  <si>
    <t>Electric equipment is turned off (not on standby) when guest room is not occupied, through use of key card</t>
  </si>
  <si>
    <t>The hotel supports local community initiatives</t>
  </si>
  <si>
    <t xml:space="preserve">The hotel supports and contributes to biodiversity conservation  including natural protected areas and areas of high biodiversity value. </t>
  </si>
  <si>
    <t xml:space="preserve">The management offers job opportunities/internships for students </t>
  </si>
  <si>
    <t>Activities, Entertainment &amp; Recreation</t>
  </si>
  <si>
    <t>The hotel has more than one meeting room /function room</t>
  </si>
  <si>
    <t>Lectern (podium) is available</t>
  </si>
  <si>
    <t>Wi-Fi is available with applicable rates displayed</t>
  </si>
  <si>
    <t>Free Wi-Fi is available</t>
  </si>
  <si>
    <t>Technical support personnel are available</t>
  </si>
  <si>
    <t>Planning assistance is available</t>
  </si>
  <si>
    <t>Soundproofing of conference and meeting rooms</t>
  </si>
  <si>
    <t>Fitness Room has trained staff on duty.</t>
  </si>
  <si>
    <t>Refreshments are available.</t>
  </si>
  <si>
    <t>Separate male and female changing rooms with toilets, lockers, clothes hooks and shower are available and are well maintained and clean.</t>
  </si>
  <si>
    <t>Spa services available on request.</t>
  </si>
  <si>
    <t>The space is appropriate for clients to use with enough privacy for each individual.</t>
  </si>
  <si>
    <t>Treatment and relaxing room is sound proof, with relaxing music.</t>
  </si>
  <si>
    <t>Jacuzzi is available.</t>
  </si>
  <si>
    <t>Quality branded products are used.</t>
  </si>
  <si>
    <t>Staff are well groomed, in clean and well pressed uniforms, with nametags</t>
  </si>
  <si>
    <t>Staff are welcoming, polite and professional.</t>
  </si>
  <si>
    <t>Staff have very good level of knowledge of products and are able to make recommendations to guests based on an understanding of guest preferences</t>
  </si>
  <si>
    <t>Large in-ground swimming pool (more than 20m x 5m)</t>
  </si>
  <si>
    <t>Medium in-ground pool (more than 12m x 4m)</t>
  </si>
  <si>
    <t>Children’s Pool available</t>
  </si>
  <si>
    <t>Pool area is well appointed with a good variety of decorative, comfortable pool furniture.</t>
  </si>
  <si>
    <t>Food &amp; beverage service is available at pool side</t>
  </si>
  <si>
    <t>Drinks at the pool bar are served in non-glass (polycarbonate/acrylic) containers.</t>
  </si>
  <si>
    <t>Shower facility is available, functional and clean</t>
  </si>
  <si>
    <t>Where outdoor showers are provided, a notice instructing guests and staff not to use shampoos and soaps or dispose of chemicals is posted.</t>
  </si>
  <si>
    <t>Floodlights are available to facilitate night use</t>
  </si>
  <si>
    <t>Tennis lessons are available</t>
  </si>
  <si>
    <t>Equipment is provided and in good condition.</t>
  </si>
  <si>
    <t>Children’s Playroom is available and is attended to by skilled staff</t>
  </si>
  <si>
    <t>Facility is equipped with a wide range of games and toys</t>
  </si>
  <si>
    <t>Activities include traditional games, local arts and crafts etc.</t>
  </si>
  <si>
    <t>Non-motorised water sports activities are available at the hotel.</t>
  </si>
  <si>
    <t>ADDRESS</t>
  </si>
  <si>
    <t>Formal reception area/desk must be available in all hotels unless personalised butler service is available and check in / check out is carried out in the rooms.</t>
  </si>
  <si>
    <t>On-site representative must be contactable 24 hours, 7 days a week.</t>
  </si>
  <si>
    <t>Security must be available 24 hours a day.</t>
  </si>
  <si>
    <t>Location, Access and Exterior</t>
  </si>
  <si>
    <t>Excellent visual appeal, elegant design and appearance. High quality level of lighting and visible, indicative, clear and attractive signage directing guests around the entire property. Unique and striking architectural features.</t>
  </si>
  <si>
    <t>Walkways are level and ramps available.</t>
  </si>
  <si>
    <r>
      <t>Parking bays</t>
    </r>
    <r>
      <rPr>
        <sz val="9"/>
        <rFont val="Arial Narrow"/>
        <family val="2"/>
      </rPr>
      <t>/bicycle bays</t>
    </r>
    <r>
      <rPr>
        <sz val="9"/>
        <color rgb="FFFF0000"/>
        <rFont val="Arial Narrow"/>
        <family val="2"/>
      </rPr>
      <t xml:space="preserve"> </t>
    </r>
    <r>
      <rPr>
        <sz val="9"/>
        <color theme="1"/>
        <rFont val="Arial Narrow"/>
        <family val="2"/>
      </rPr>
      <t>in a secure environment close to accommodation</t>
    </r>
  </si>
  <si>
    <r>
      <t xml:space="preserve">A minimum of </t>
    </r>
    <r>
      <rPr>
        <sz val="9"/>
        <rFont val="Arial Narrow"/>
        <family val="2"/>
      </rPr>
      <t>3</t>
    </r>
    <r>
      <rPr>
        <sz val="9"/>
        <color theme="1"/>
        <rFont val="Arial Narrow"/>
        <family val="2"/>
      </rPr>
      <t xml:space="preserve"> taxi bays should be available.</t>
    </r>
  </si>
  <si>
    <t xml:space="preserve">Handrails are provided on all stairs for safety </t>
  </si>
  <si>
    <t>Signboard with full name of the hotel must be displayed in a prominent place. It must be in good condition.</t>
  </si>
  <si>
    <t>Access to the building must be in the form of separate access for guests and staff/deliveries</t>
  </si>
  <si>
    <t>Lighting must be available, adequate and in good working order</t>
  </si>
  <si>
    <t>Adequate, appropriate and clearly illuminated  signage to guide guests to their rooms and various hotel facilities must be available. It must be legible, visible and in good condition.</t>
  </si>
  <si>
    <t>All buildings, their fixtures, fittings and exterior must be maintained in a sound and clean condition</t>
  </si>
  <si>
    <t>Bicycle parking must be available for hotels on La Digue and well surfaced with no pot holes.</t>
  </si>
  <si>
    <t>Where hotels provide buggies, a well surfaced buggy parking area with no potholes must be provided.</t>
  </si>
  <si>
    <t>Adequate seating capacity must be available, and relative to the size of the property and the volume of business</t>
  </si>
  <si>
    <t xml:space="preserve">Good quality décor and furniture that may be more functional in design and comfort. A little wear and tear may be evident. </t>
  </si>
  <si>
    <t>Guests and prospective guests must be given an accurate description of the amenities, facilities and services provided.</t>
  </si>
  <si>
    <t>Where available, the website of the hotel must be realistic, comprehensive, with up to date and accurate information.</t>
  </si>
  <si>
    <t>Guest satisfaction checked and guests encouraged to return again.</t>
  </si>
  <si>
    <t xml:space="preserve">Foreign exchange services are available at the hotel with applicable rates displayed  </t>
  </si>
  <si>
    <t>Concierge services are available 24 hours</t>
  </si>
  <si>
    <t>Appropriate and relevant guest information must be made available at Reception and must include in-house services; tourism service providers; emergency and fire exits; and literature covering all hotel/resort facilities. All information must be in English, French or other languages of the hotel’s main clientele.</t>
  </si>
  <si>
    <t>Free Wi-Fi is available at Reception</t>
  </si>
  <si>
    <t>Room keys or cards must be properly identified with appropriate room number or name.</t>
  </si>
  <si>
    <t>Emergency evacuation plan combined with evacuation instructions in English, French and any other language of the hotel’s main clientele, must be framed and hung on or adjacent to the bedroom door</t>
  </si>
  <si>
    <r>
      <t xml:space="preserve">Uncoordinated style. Stained or worn upholstery. </t>
    </r>
    <r>
      <rPr>
        <sz val="9"/>
        <rFont val="Arial Narrow"/>
        <family val="2"/>
      </rPr>
      <t xml:space="preserve"> Furniture of a low quality material, poor construction, damaged, marked or scratched</t>
    </r>
  </si>
  <si>
    <r>
      <t xml:space="preserve">Low-grade materials poorly executed. </t>
    </r>
    <r>
      <rPr>
        <sz val="9"/>
        <rFont val="Arial Narrow"/>
        <family val="2"/>
      </rPr>
      <t>Mis-matched</t>
    </r>
    <r>
      <rPr>
        <b/>
        <sz val="9"/>
        <color rgb="FFFF0000"/>
        <rFont val="Arial Narrow"/>
        <family val="2"/>
      </rPr>
      <t xml:space="preserve"> </t>
    </r>
    <r>
      <rPr>
        <sz val="9"/>
        <rFont val="Arial Narrow"/>
        <family val="2"/>
      </rPr>
      <t>styles and colours</t>
    </r>
    <r>
      <rPr>
        <b/>
        <sz val="9"/>
        <color rgb="FFFF0000"/>
        <rFont val="Arial Narrow"/>
        <family val="2"/>
      </rPr>
      <t>.</t>
    </r>
    <r>
      <rPr>
        <b/>
        <sz val="9"/>
        <color theme="1"/>
        <rFont val="Arial Narrow"/>
        <family val="2"/>
      </rPr>
      <t xml:space="preserve"> </t>
    </r>
    <r>
      <rPr>
        <sz val="9"/>
        <color theme="1"/>
        <rFont val="Arial Narrow"/>
        <family val="2"/>
      </rPr>
      <t>Noticeable wear and tear, stains, splashes, scratches, tears, etc. Few pictures,  wall hangings or works of art (if any). Unsightly pipe work. Exposed wiring. Signs of damp.</t>
    </r>
  </si>
  <si>
    <t>Luggage rack must be provided and should have sufficient storage space. Where a rack is not provided, adequate luggage storage must be made available in the wardrobe.</t>
  </si>
  <si>
    <r>
      <rPr>
        <sz val="9"/>
        <rFont val="Arial Narrow"/>
        <family val="2"/>
      </rPr>
      <t>International direct dial (IDD) phones are available and guests can dial an external number directly from the room instead of going through the switchboard/Reception. Applicable rates clearly displayed.</t>
    </r>
    <r>
      <rPr>
        <sz val="9"/>
        <color rgb="FFFF0000"/>
        <rFont val="Arial Narrow"/>
        <family val="2"/>
      </rPr>
      <t xml:space="preserve"> </t>
    </r>
    <r>
      <rPr>
        <sz val="9"/>
        <rFont val="Arial Narrow"/>
        <family val="2"/>
      </rPr>
      <t>Hotel telephone number, Reception or switchboard number, and the room extension number are displayed</t>
    </r>
  </si>
  <si>
    <t>A mini fridge must be available</t>
  </si>
  <si>
    <t>Sufficient lighting is required in all bedrooms to enable guests to make full use of in-room facilities during the day and at night time.</t>
  </si>
  <si>
    <t>There must be a main light switch near the entrance.</t>
  </si>
  <si>
    <t>Plug adaptor is available on request, with applicable rates displayed (if applicable)</t>
  </si>
  <si>
    <t>Additional specialized lighting (mood, picture, desk light)</t>
  </si>
  <si>
    <r>
      <t xml:space="preserve">Wardrobe/purpose built hanging space with a width of 1.2 m, shelf and hanging space must be provided in all bedrooms and </t>
    </r>
    <r>
      <rPr>
        <sz val="9"/>
        <rFont val="Arial Narrow"/>
        <family val="2"/>
      </rPr>
      <t>be in good condition and clean</t>
    </r>
  </si>
  <si>
    <t xml:space="preserve">Wardrobe offers additional features such as drawers, shoe rack and full length mirror. </t>
  </si>
  <si>
    <r>
      <t xml:space="preserve">Mosquito nets </t>
    </r>
    <r>
      <rPr>
        <sz val="9"/>
        <rFont val="Arial Narrow"/>
        <family val="2"/>
      </rPr>
      <t>are available,</t>
    </r>
    <r>
      <rPr>
        <sz val="9"/>
        <color theme="1"/>
        <rFont val="Arial Narrow"/>
        <family val="2"/>
      </rPr>
      <t xml:space="preserve"> cover the entire bed and long enough to reach the floor and should be in good condition and clean.</t>
    </r>
  </si>
  <si>
    <t>Waste bin with liners must be available, clean and in good condition..</t>
  </si>
  <si>
    <t>Drinking glasses with coasters and lids must be provided or be individually wrapped.</t>
  </si>
  <si>
    <t>Information on swimming pool and other leisure facilities to include opening hours</t>
  </si>
  <si>
    <t>Food &amp; Beverage service hours</t>
  </si>
  <si>
    <t>Luxurious, quality linen (over 300 thread count) that provides a super soft feel and is coordinated with bedroom décor and other soft furnishings. Excellent supply and variety of pillows and cushions. Pillow menu is available with a variety of fillings, for example – feather, down, foam. Spare pillows and blankets stored in protective covering for hygiene reasons.</t>
  </si>
  <si>
    <t>All bathrooms must have en-suite facilities; the minimum floor area should be 6 sqm.</t>
  </si>
  <si>
    <t xml:space="preserve">Bathrooms must be well ventilated, either windows that open or have effective working extractors </t>
  </si>
  <si>
    <t>Corridors and stairs must be in good repair and free from obstruction.</t>
  </si>
  <si>
    <t>Levels of lighting in all public areas must be adequate for safety and comfort</t>
  </si>
  <si>
    <t>Ramps are available to accommodate wheelchair users and hand rails provided where necessary</t>
  </si>
  <si>
    <t>Good standard of cleanliness. Surfaces all clean and good standard of maintaince. Cleaning schedules are on view for inspection by guests.</t>
  </si>
  <si>
    <t xml:space="preserve">Acceptable standard of cleanliness. Clean and satisfactorily maintained. </t>
  </si>
  <si>
    <t>Extra toilet rolls are available.</t>
  </si>
  <si>
    <t>Toilet roll with holder must be available.</t>
  </si>
  <si>
    <t>Suitable hand washing and hand drying facilities must be available.</t>
  </si>
  <si>
    <t>Each cubicle door must have a working lock for privacy</t>
  </si>
  <si>
    <t>Lidded and lined sanitary bin must be provided in each of the female toilet cubicles</t>
  </si>
  <si>
    <t>Hooks on the inside of each toilet cubicle door.</t>
  </si>
  <si>
    <r>
      <t xml:space="preserve">A private dining area is available </t>
    </r>
    <r>
      <rPr>
        <sz val="9"/>
        <rFont val="Arial Narrow"/>
        <family val="2"/>
      </rPr>
      <t>or the hotel provides a special dining experience to its guests.</t>
    </r>
  </si>
  <si>
    <t>All hotels must have at least one restaurant open 7 days a week.</t>
  </si>
  <si>
    <t>Hotels above 100 rooms must have at least 2 restaurants.</t>
  </si>
  <si>
    <t>Kitchen must be located next to the restaurant or be immediately adjacent to it with access separate from public areas, and a separate staff entrance.</t>
  </si>
  <si>
    <t xml:space="preserve">Drainage must be connected to the central sewage disposal system where available. Where there is no sewage system, the disposal should be in line with the Planning Authority, Environment and Health Regulations. </t>
  </si>
  <si>
    <t>All electrical installations must be well maintained, in accordance with applicable electrical safety laws.</t>
  </si>
  <si>
    <t>Appropriate pest control measures are in place and done regularly in accordance with health regulations to protect against insects/vermin.</t>
  </si>
  <si>
    <t>There must be a consistent supply of safe water conforming to local standards. Water from private sources must be appropriately treated.</t>
  </si>
  <si>
    <t>A functional alarm system must be available.</t>
  </si>
  <si>
    <t xml:space="preserve">The hotel must have in place a means to provide/summon medical assistance when required. </t>
  </si>
  <si>
    <t>The HR Department must maintain an updated file with all relevant information on each employee.</t>
  </si>
  <si>
    <t>Scheme of service and/or payment structure must be in conformity with regulations of the Ministry of Labour and Human Resources.</t>
  </si>
  <si>
    <t>The hotel must have staff facilities which includes changing rooms, rest room and canteen/Eating area</t>
  </si>
  <si>
    <t>All staff facilities are maintained at good standards of cleanliness, hygiene and maintenance.</t>
  </si>
  <si>
    <t>Spa facilities and equipment must be well maintained, clean, and disinfected as appropriate.</t>
  </si>
  <si>
    <t>Separate male and female changing rooms with lockers, toilets and showers are available.</t>
  </si>
  <si>
    <t>Lighting/Emergency lighting must be available.</t>
  </si>
  <si>
    <t>Tennis court is available.</t>
  </si>
  <si>
    <t>Tennis court is well maintained, properly surfaced and demarcated.</t>
  </si>
  <si>
    <t>Guest childcare facilities</t>
  </si>
  <si>
    <t>NO GRADE</t>
  </si>
  <si>
    <t>Reception desk or counter is lowered to facilitate wheelchair users or has a split level desk.</t>
  </si>
  <si>
    <r>
      <t>Policies of the hotel must be described upon booking eg. payment methods, applicable deposits, cancellation policy. Information on access restrictions, child-friendly services to be provided (</t>
    </r>
    <r>
      <rPr>
        <b/>
        <sz val="9"/>
        <rFont val="Arial Narrow"/>
        <family val="2"/>
      </rPr>
      <t>where applicable).</t>
    </r>
  </si>
  <si>
    <t xml:space="preserve">Slow check in with persistent interruptions by the telephone ringing and/or other guests. No information offered about hotel facilities or services. </t>
  </si>
  <si>
    <t>No offer of help with luggage.</t>
  </si>
  <si>
    <t xml:space="preserve">Basic registration process with minor wait time (not more than 5 minutes per guest.)  Full guest details are taken. </t>
  </si>
  <si>
    <t>More than 2 pieces of furniture have been locally made.</t>
  </si>
  <si>
    <r>
      <t xml:space="preserve">Spa personnel should be qualified to provide services </t>
    </r>
    <r>
      <rPr>
        <sz val="9"/>
        <rFont val="Arial Narrow"/>
        <family val="2"/>
      </rPr>
      <t>and have their certificates displayed.</t>
    </r>
  </si>
  <si>
    <r>
      <rPr>
        <sz val="9"/>
        <rFont val="Arial Narrow"/>
        <family val="2"/>
      </rPr>
      <t>Towels</t>
    </r>
    <r>
      <rPr>
        <b/>
        <sz val="9"/>
        <color rgb="FFFF0000"/>
        <rFont val="Arial Narrow"/>
        <family val="2"/>
      </rPr>
      <t xml:space="preserve"> </t>
    </r>
    <r>
      <rPr>
        <sz val="9"/>
        <rFont val="Arial Narrow"/>
        <family val="2"/>
      </rPr>
      <t>and</t>
    </r>
    <r>
      <rPr>
        <sz val="9"/>
        <color theme="1"/>
        <rFont val="Arial Narrow"/>
        <family val="2"/>
      </rPr>
      <t xml:space="preserve"> toiletries are available in the changing rooms.</t>
    </r>
  </si>
  <si>
    <t>The hotel offers at least two additional facilities amongst the following:  Wedding Planning; Casino; Rock Climbing; Golfing; Fishing; Guided Excursions</t>
  </si>
  <si>
    <t xml:space="preserve">Room size is above 24 sqm (Excluding bathrooms, balconies/terraces).  Luxurious space designed for relaxation. </t>
  </si>
  <si>
    <t>Minimum size of area of 22 sqm (Excluding bathrooms, balconies/terraces). Bedroom is well planned for ease of movement, no major obstacles to move around. Easy access to all facilities.</t>
  </si>
  <si>
    <t>Elevators</t>
  </si>
  <si>
    <r>
      <rPr>
        <sz val="11"/>
        <rFont val="Arial Narrow"/>
        <family val="2"/>
      </rPr>
      <t>Various landscape features are well coordinated for form and function. Ample quantity and variety of plants in are integrated with buildings, walkways, parking lot etc</t>
    </r>
    <r>
      <rPr>
        <sz val="11"/>
        <color theme="1"/>
        <rFont val="Arial Narrow"/>
        <family val="2"/>
      </rPr>
      <t>. Some architectural features appropriate to the establishment and its guests. Attractive with good quality and comfortable garden furniture.</t>
    </r>
  </si>
  <si>
    <t>HOTEL CLASSIFICATION ASSESSMENT FORM</t>
  </si>
  <si>
    <t>External features such as windows, drains, etc. are functional. No obvious structural defects or damage. “Plain” architectural features shall be acceptable</t>
  </si>
  <si>
    <t>1.1.1</t>
  </si>
  <si>
    <t>1.1.2</t>
  </si>
  <si>
    <t>1.1.3</t>
  </si>
  <si>
    <t>1.1.4</t>
  </si>
  <si>
    <t>1.1.5</t>
  </si>
  <si>
    <t>1.2.1</t>
  </si>
  <si>
    <t>1.2.2</t>
  </si>
  <si>
    <t>1.2.3</t>
  </si>
  <si>
    <t>1.2.4</t>
  </si>
  <si>
    <t>1.2.5</t>
  </si>
  <si>
    <t>1.2.6</t>
  </si>
  <si>
    <t>1.2.7</t>
  </si>
  <si>
    <t>1.2.8</t>
  </si>
  <si>
    <t>1.2.9</t>
  </si>
  <si>
    <t>1.2.10</t>
  </si>
  <si>
    <t>1.2.11</t>
  </si>
  <si>
    <t>1.3.1</t>
  </si>
  <si>
    <t>1.3.2</t>
  </si>
  <si>
    <t>1.3.3</t>
  </si>
  <si>
    <t>1.3.4</t>
  </si>
  <si>
    <t>1.3.5</t>
  </si>
  <si>
    <t>1.3.6</t>
  </si>
  <si>
    <t>1.3.7</t>
  </si>
  <si>
    <t>1.3.8</t>
  </si>
  <si>
    <t>1.3.9</t>
  </si>
  <si>
    <t>1.4.1</t>
  </si>
  <si>
    <t>1.4.2</t>
  </si>
  <si>
    <t>1.4.3</t>
  </si>
  <si>
    <t>1.4.4</t>
  </si>
  <si>
    <t>1.4.5</t>
  </si>
  <si>
    <t>1.4.6</t>
  </si>
  <si>
    <t>1.4.7</t>
  </si>
  <si>
    <t>1.4.8</t>
  </si>
  <si>
    <t>1.5.1</t>
  </si>
  <si>
    <t>1.5.2</t>
  </si>
  <si>
    <t>1.5.3</t>
  </si>
  <si>
    <t>1.5.4</t>
  </si>
  <si>
    <t>1.5.5</t>
  </si>
  <si>
    <t>1.5.6</t>
  </si>
  <si>
    <t>1.5.7</t>
  </si>
  <si>
    <t>1.5.8</t>
  </si>
  <si>
    <t>1.5.9</t>
  </si>
  <si>
    <t>1.5.10</t>
  </si>
  <si>
    <t>1.5.11</t>
  </si>
  <si>
    <t>1.5.12</t>
  </si>
  <si>
    <t>2.1.1</t>
  </si>
  <si>
    <t>2.1.2</t>
  </si>
  <si>
    <t>2.1.3</t>
  </si>
  <si>
    <t>2.1.4</t>
  </si>
  <si>
    <t>2.1.5</t>
  </si>
  <si>
    <t>2.1.6</t>
  </si>
  <si>
    <t>2.1.7</t>
  </si>
  <si>
    <t>2.1.8</t>
  </si>
  <si>
    <t>2.2.1</t>
  </si>
  <si>
    <t>2.2.2</t>
  </si>
  <si>
    <t>2.2.3</t>
  </si>
  <si>
    <t>2.2.4</t>
  </si>
  <si>
    <t>2.2.5</t>
  </si>
  <si>
    <t>2.2.6</t>
  </si>
  <si>
    <t>2.2.7</t>
  </si>
  <si>
    <t>2.2.8</t>
  </si>
  <si>
    <t>2.2.9</t>
  </si>
  <si>
    <t>2.2.10</t>
  </si>
  <si>
    <t>2.2.11</t>
  </si>
  <si>
    <t>2.3.1</t>
  </si>
  <si>
    <t>2.3.2</t>
  </si>
  <si>
    <t>2.3.3</t>
  </si>
  <si>
    <t>2.3.4</t>
  </si>
  <si>
    <t>2.3.5</t>
  </si>
  <si>
    <t>2.4.1</t>
  </si>
  <si>
    <t>2.4.2</t>
  </si>
  <si>
    <t>2.4.3</t>
  </si>
  <si>
    <t>2.4.4</t>
  </si>
  <si>
    <t>2.4.5</t>
  </si>
  <si>
    <t>2.4.6</t>
  </si>
  <si>
    <t>2.5.1</t>
  </si>
  <si>
    <t>2.5.2</t>
  </si>
  <si>
    <t>2.5.3</t>
  </si>
  <si>
    <t>2.5.4</t>
  </si>
  <si>
    <t>2.5.5</t>
  </si>
  <si>
    <t>2.5.6</t>
  </si>
  <si>
    <t>2.5.7</t>
  </si>
  <si>
    <t>2.5.8</t>
  </si>
  <si>
    <t>2.6.1</t>
  </si>
  <si>
    <t>2.6.2</t>
  </si>
  <si>
    <t>2.6.3</t>
  </si>
  <si>
    <t>2.6.4</t>
  </si>
  <si>
    <t>2.6.5</t>
  </si>
  <si>
    <t>2.6.6</t>
  </si>
  <si>
    <t>2.6.7</t>
  </si>
  <si>
    <t>2.6.8</t>
  </si>
  <si>
    <t>2.6.9</t>
  </si>
  <si>
    <t>2.6.10</t>
  </si>
  <si>
    <t>2.6.11</t>
  </si>
  <si>
    <t>2.6.12</t>
  </si>
  <si>
    <t>2.6.13</t>
  </si>
  <si>
    <t>2.7.1</t>
  </si>
  <si>
    <t>2.7.2</t>
  </si>
  <si>
    <t>2.7.3</t>
  </si>
  <si>
    <t>2.7.4</t>
  </si>
  <si>
    <t>2.7.5</t>
  </si>
  <si>
    <t>2.7.6</t>
  </si>
  <si>
    <t>2.7.7</t>
  </si>
  <si>
    <t>2.7.8</t>
  </si>
  <si>
    <t>2.7.9</t>
  </si>
  <si>
    <t>2.8.1</t>
  </si>
  <si>
    <t>2.8.2</t>
  </si>
  <si>
    <t>2.8.3</t>
  </si>
  <si>
    <t>2.8.4</t>
  </si>
  <si>
    <t>2.8.5</t>
  </si>
  <si>
    <t>2.8.6</t>
  </si>
  <si>
    <t>2.8.7</t>
  </si>
  <si>
    <t>2.8.8</t>
  </si>
  <si>
    <t>2.8.9</t>
  </si>
  <si>
    <t>2.8.10</t>
  </si>
  <si>
    <t>2.8.11</t>
  </si>
  <si>
    <t>2.8.12</t>
  </si>
  <si>
    <t>2.8.13</t>
  </si>
  <si>
    <t>2.8.14</t>
  </si>
  <si>
    <t>2.8.15</t>
  </si>
  <si>
    <t>2.8.17</t>
  </si>
  <si>
    <t>2.8.18</t>
  </si>
  <si>
    <t>3.1.1</t>
  </si>
  <si>
    <t>3.1.2</t>
  </si>
  <si>
    <t>3.1.3</t>
  </si>
  <si>
    <t>3.1.4</t>
  </si>
  <si>
    <t>3.1.5</t>
  </si>
  <si>
    <t>3.1.6</t>
  </si>
  <si>
    <t>3.1.7</t>
  </si>
  <si>
    <t>3.1.8</t>
  </si>
  <si>
    <t>3.2.1</t>
  </si>
  <si>
    <t>3.2.2</t>
  </si>
  <si>
    <t>3.2.3</t>
  </si>
  <si>
    <t>3.2.4</t>
  </si>
  <si>
    <t>3.2.5</t>
  </si>
  <si>
    <t>3.2.6</t>
  </si>
  <si>
    <t>3.2.7</t>
  </si>
  <si>
    <t>3.2.8</t>
  </si>
  <si>
    <t>3.2.9</t>
  </si>
  <si>
    <t>3.3.1</t>
  </si>
  <si>
    <t>3.3.2</t>
  </si>
  <si>
    <t>3.3.3</t>
  </si>
  <si>
    <t>3.3.4</t>
  </si>
  <si>
    <t>3.3.5</t>
  </si>
  <si>
    <t>3.3.6</t>
  </si>
  <si>
    <t>3.3.7</t>
  </si>
  <si>
    <t>3.3.8</t>
  </si>
  <si>
    <t>3.3.9</t>
  </si>
  <si>
    <t>3.3.10</t>
  </si>
  <si>
    <t>3.3.11</t>
  </si>
  <si>
    <t>3.3.13</t>
  </si>
  <si>
    <t>3.4.1</t>
  </si>
  <si>
    <t>3.4.2</t>
  </si>
  <si>
    <t>3.4.3</t>
  </si>
  <si>
    <t>3.4.4</t>
  </si>
  <si>
    <t>3.4.5</t>
  </si>
  <si>
    <t>3.4.6</t>
  </si>
  <si>
    <t>3.4.7</t>
  </si>
  <si>
    <t>3.4.8</t>
  </si>
  <si>
    <t>3.4.9</t>
  </si>
  <si>
    <t>3.5.1</t>
  </si>
  <si>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</si>
  <si>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</si>
  <si>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</si>
  <si>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</si>
  <si>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</si>
  <si>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</si>
  <si>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</si>
  <si>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</si>
  <si>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</si>
  <si>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</si>
  <si>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</si>
  <si>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</si>
  <si>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</si>
  <si>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</si>
  <si>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</si>
  <si>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</si>
  <si>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</si>
  <si>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</si>
  <si>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</si>
  <si>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</si>
  <si>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</si>
  <si>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</si>
  <si>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</si>
  <si>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</si>
  <si>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</si>
  <si>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</si>
  <si>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3.5.29</t>
  </si>
  <si>
    <t>3.5.30</t>
  </si>
  <si>
    <t>3.5.31</t>
  </si>
  <si>
    <t>3.5.32</t>
  </si>
  <si>
    <t>3.5.33</t>
  </si>
  <si>
    <t>3.6.1</t>
  </si>
  <si>
    <t>3.6.2</t>
  </si>
  <si>
    <t>3.6.3</t>
  </si>
  <si>
    <t>3.6.4</t>
  </si>
  <si>
    <t>3.6.5</t>
  </si>
  <si>
    <t>3.7.1</t>
  </si>
  <si>
    <t>3.7.2</t>
  </si>
  <si>
    <t>3.7.3</t>
  </si>
  <si>
    <t>3.7.4</t>
  </si>
  <si>
    <t>3.7.5</t>
  </si>
  <si>
    <t>3.7.6</t>
  </si>
  <si>
    <t>3.8.1</t>
  </si>
  <si>
    <t>3.8.2</t>
  </si>
  <si>
    <t>3.8.3</t>
  </si>
  <si>
    <t>3.8.4</t>
  </si>
  <si>
    <t>3.8.5</t>
  </si>
  <si>
    <t>3.8.6</t>
  </si>
  <si>
    <t>3.9.1</t>
  </si>
  <si>
    <t>3.9.2</t>
  </si>
  <si>
    <t>3.9.3</t>
  </si>
  <si>
    <t>3.9.4</t>
  </si>
  <si>
    <t>3.9.5</t>
  </si>
  <si>
    <t>3.9.6</t>
  </si>
  <si>
    <t>3.10.1</t>
  </si>
  <si>
    <t>3.10.2</t>
  </si>
  <si>
    <t>3.10.3</t>
  </si>
  <si>
    <t>3.10.4</t>
  </si>
  <si>
    <t>3.10.5</t>
  </si>
  <si>
    <t>3.10.6</t>
  </si>
  <si>
    <t>3.10.7</t>
  </si>
  <si>
    <t>3.10.8</t>
  </si>
  <si>
    <t>3.10.9</t>
  </si>
  <si>
    <t>3.10.10</t>
  </si>
  <si>
    <t>3.11.1</t>
  </si>
  <si>
    <t>3.11.2</t>
  </si>
  <si>
    <t>3.11.3</t>
  </si>
  <si>
    <t>3.11.4</t>
  </si>
  <si>
    <t>3.11.5</t>
  </si>
  <si>
    <t>3.11.6</t>
  </si>
  <si>
    <t>3.12.1</t>
  </si>
  <si>
    <t>3.12.2</t>
  </si>
  <si>
    <t>3.12.3</t>
  </si>
  <si>
    <t>3.12.4</t>
  </si>
  <si>
    <t>3.12.5</t>
  </si>
  <si>
    <t>3.12.6</t>
  </si>
  <si>
    <t>3.13.1</t>
  </si>
  <si>
    <t>3.13.2</t>
  </si>
  <si>
    <t>Bathroom Type</t>
  </si>
  <si>
    <t>4.1.1</t>
  </si>
  <si>
    <t>4.1.2</t>
  </si>
  <si>
    <t>4.1.3</t>
  </si>
  <si>
    <t>4.1.4</t>
  </si>
  <si>
    <t>4.1.5</t>
  </si>
  <si>
    <t>4.1.6</t>
  </si>
  <si>
    <t>4.1.7</t>
  </si>
  <si>
    <t>4.1.8</t>
  </si>
  <si>
    <t>4.2.1</t>
  </si>
  <si>
    <t>4.2.2</t>
  </si>
  <si>
    <t>4.2.3</t>
  </si>
  <si>
    <t>4.2.4</t>
  </si>
  <si>
    <t>4.2.5</t>
  </si>
  <si>
    <t>4.2.6</t>
  </si>
  <si>
    <t>4.3.1</t>
  </si>
  <si>
    <t>4.3.2</t>
  </si>
  <si>
    <t>4.3.3</t>
  </si>
  <si>
    <t>4.3.4</t>
  </si>
  <si>
    <t>4.3.5</t>
  </si>
  <si>
    <t>4.3.6</t>
  </si>
  <si>
    <t>4.3.7</t>
  </si>
  <si>
    <t>4.3.8</t>
  </si>
  <si>
    <t>4.3.9</t>
  </si>
  <si>
    <t>4.3.10</t>
  </si>
  <si>
    <t>4.3.11</t>
  </si>
  <si>
    <t>4.3.12</t>
  </si>
  <si>
    <t>4.3.13</t>
  </si>
  <si>
    <t>4.3.14</t>
  </si>
  <si>
    <t>4.3.15</t>
  </si>
  <si>
    <t>4.4.1</t>
  </si>
  <si>
    <t>4.4.2</t>
  </si>
  <si>
    <t>4.4.3</t>
  </si>
  <si>
    <t>4.4.4</t>
  </si>
  <si>
    <t>4.4.5</t>
  </si>
  <si>
    <t>4.5.1</t>
  </si>
  <si>
    <t>4.5.2</t>
  </si>
  <si>
    <t>4.5.3</t>
  </si>
  <si>
    <t>4.5.4</t>
  </si>
  <si>
    <t>4.5.5</t>
  </si>
  <si>
    <t>4.5.6</t>
  </si>
  <si>
    <t>4.6.1</t>
  </si>
  <si>
    <t>4.6.2</t>
  </si>
  <si>
    <t>4.6.3</t>
  </si>
  <si>
    <t>4.6.4</t>
  </si>
  <si>
    <t>4.6.5</t>
  </si>
  <si>
    <t>4.6.6</t>
  </si>
  <si>
    <t>4.7.1</t>
  </si>
  <si>
    <t>4.7.2</t>
  </si>
  <si>
    <t>4.7.3</t>
  </si>
  <si>
    <t>4.7.4</t>
  </si>
  <si>
    <t>4.7.5</t>
  </si>
  <si>
    <t>5.2.1</t>
  </si>
  <si>
    <t>5.3.1</t>
  </si>
  <si>
    <t>5.3.3</t>
  </si>
  <si>
    <t>5.3.4</t>
  </si>
  <si>
    <t>5.3.5</t>
  </si>
  <si>
    <t>5.4.1</t>
  </si>
  <si>
    <t>5.4.2</t>
  </si>
  <si>
    <t>5.4.3</t>
  </si>
  <si>
    <t>5.4.4</t>
  </si>
  <si>
    <t>5.4.5</t>
  </si>
  <si>
    <t>5.4.6</t>
  </si>
  <si>
    <t>5.4.7</t>
  </si>
  <si>
    <t>5.5.1</t>
  </si>
  <si>
    <t>5.5.2</t>
  </si>
  <si>
    <t>5.5.3</t>
  </si>
  <si>
    <t>5.5.4</t>
  </si>
  <si>
    <t>5.5.5</t>
  </si>
  <si>
    <t>5.5.6</t>
  </si>
  <si>
    <t>5.6.1</t>
  </si>
  <si>
    <t>5.6.2</t>
  </si>
  <si>
    <t>5.6.3</t>
  </si>
  <si>
    <t>5.6.4</t>
  </si>
  <si>
    <t>5.6.5</t>
  </si>
  <si>
    <t>5.6.6</t>
  </si>
  <si>
    <t>5.6.7</t>
  </si>
  <si>
    <t>5.6.8</t>
  </si>
  <si>
    <t>5.6.9</t>
  </si>
  <si>
    <t>5.6.10</t>
  </si>
  <si>
    <t>5.6.11</t>
  </si>
  <si>
    <t>5.6.12</t>
  </si>
  <si>
    <t>6.1.1</t>
  </si>
  <si>
    <t>6.1.2</t>
  </si>
  <si>
    <t>6.1.3</t>
  </si>
  <si>
    <t>6.1.4</t>
  </si>
  <si>
    <t>6.2.1</t>
  </si>
  <si>
    <t>6.2.2</t>
  </si>
  <si>
    <t>6.2.3</t>
  </si>
  <si>
    <t>6.2.4</t>
  </si>
  <si>
    <t>6.2.5</t>
  </si>
  <si>
    <t>6.2.6</t>
  </si>
  <si>
    <t>6.3.1</t>
  </si>
  <si>
    <t>6.3.2</t>
  </si>
  <si>
    <t>6.3.3</t>
  </si>
  <si>
    <t>6.3.4</t>
  </si>
  <si>
    <t>6.3.5</t>
  </si>
  <si>
    <t>6.3.6</t>
  </si>
  <si>
    <t>6.3.7</t>
  </si>
  <si>
    <t>6.3.8</t>
  </si>
  <si>
    <t>6.3.9</t>
  </si>
  <si>
    <t>6.4.1</t>
  </si>
  <si>
    <t>6.4.2</t>
  </si>
  <si>
    <t>6.4.3</t>
  </si>
  <si>
    <t>6.4.4</t>
  </si>
  <si>
    <t>6.4.5</t>
  </si>
  <si>
    <t>6.4.6</t>
  </si>
  <si>
    <t>6.5.1</t>
  </si>
  <si>
    <t>6.5.2</t>
  </si>
  <si>
    <t>6.5.3</t>
  </si>
  <si>
    <t>6.5.4</t>
  </si>
  <si>
    <t>6.5.5</t>
  </si>
  <si>
    <t>6.5.6</t>
  </si>
  <si>
    <t>6.6.1</t>
  </si>
  <si>
    <t>6.6.2</t>
  </si>
  <si>
    <t>6.6.3</t>
  </si>
  <si>
    <t>6.6.4</t>
  </si>
  <si>
    <t>6.7.1</t>
  </si>
  <si>
    <t>6.7.2</t>
  </si>
  <si>
    <t>6.7.3</t>
  </si>
  <si>
    <t>6.7.4</t>
  </si>
  <si>
    <t>6.7.5</t>
  </si>
  <si>
    <t>6.7.6</t>
  </si>
  <si>
    <t>6.8.1</t>
  </si>
  <si>
    <t>6.8.2</t>
  </si>
  <si>
    <t>6.8.3</t>
  </si>
  <si>
    <t>6.8.4</t>
  </si>
  <si>
    <t>6.8.5</t>
  </si>
  <si>
    <t>6.8.6</t>
  </si>
  <si>
    <t>6.10.1</t>
  </si>
  <si>
    <t>6.10.2</t>
  </si>
  <si>
    <t>6.10.3</t>
  </si>
  <si>
    <t>6.10.4</t>
  </si>
  <si>
    <t>6.10.5</t>
  </si>
  <si>
    <t>6.11.1</t>
  </si>
  <si>
    <t>6.11.2</t>
  </si>
  <si>
    <t>6.12.1</t>
  </si>
  <si>
    <t>6.12.2</t>
  </si>
  <si>
    <t>6.12.3</t>
  </si>
  <si>
    <t>8.1.1</t>
  </si>
  <si>
    <t>8.1.2</t>
  </si>
  <si>
    <t>8.1.3</t>
  </si>
  <si>
    <t>8.1.4</t>
  </si>
  <si>
    <t>8.1.5</t>
  </si>
  <si>
    <t>8.1.6</t>
  </si>
  <si>
    <t>8.1.7</t>
  </si>
  <si>
    <t>8.1.8</t>
  </si>
  <si>
    <t>8.1.9</t>
  </si>
  <si>
    <t>8.1.10</t>
  </si>
  <si>
    <t>8.1.11</t>
  </si>
  <si>
    <t>8.1.12</t>
  </si>
  <si>
    <t>8.1.13</t>
  </si>
  <si>
    <t>8.2.1</t>
  </si>
  <si>
    <t>8.2.2</t>
  </si>
  <si>
    <t>8.2.3</t>
  </si>
  <si>
    <t>8.2.4</t>
  </si>
  <si>
    <t>8.2.6</t>
  </si>
  <si>
    <t>8.3.1</t>
  </si>
  <si>
    <t>8.3.2</t>
  </si>
  <si>
    <t>8.3.3</t>
  </si>
  <si>
    <t>8.3.4</t>
  </si>
  <si>
    <t>8.3.5</t>
  </si>
  <si>
    <t>9.1.1</t>
  </si>
  <si>
    <t>9.1.2</t>
  </si>
  <si>
    <t>9.1.3</t>
  </si>
  <si>
    <t>9.1.4</t>
  </si>
  <si>
    <t>9.1.5</t>
  </si>
  <si>
    <t>9.1.6</t>
  </si>
  <si>
    <t>9.1.7</t>
  </si>
  <si>
    <t>9.1.8</t>
  </si>
  <si>
    <t>9.2.1</t>
  </si>
  <si>
    <t>9.2.2</t>
  </si>
  <si>
    <t>9.2.3</t>
  </si>
  <si>
    <t>9.2.4</t>
  </si>
  <si>
    <t>9.2.5</t>
  </si>
  <si>
    <t>9.3.1</t>
  </si>
  <si>
    <t>9.3.2</t>
  </si>
  <si>
    <t>9.3.3</t>
  </si>
  <si>
    <t>9.3.4</t>
  </si>
  <si>
    <t>9.3.5</t>
  </si>
  <si>
    <t>9.4.1</t>
  </si>
  <si>
    <t>9.5.1</t>
  </si>
  <si>
    <t>9.5.2</t>
  </si>
  <si>
    <t>9.5.3</t>
  </si>
  <si>
    <t>9.5.4</t>
  </si>
  <si>
    <t>9.5.5</t>
  </si>
  <si>
    <t>9.5.6</t>
  </si>
  <si>
    <t>9.5.7</t>
  </si>
  <si>
    <t>9.5.8</t>
  </si>
  <si>
    <t>9.5.9</t>
  </si>
  <si>
    <t>9.5.10</t>
  </si>
  <si>
    <t>9.5.11</t>
  </si>
  <si>
    <t>9.5.12</t>
  </si>
  <si>
    <t>9.5.13</t>
  </si>
  <si>
    <t>9.5.14</t>
  </si>
  <si>
    <t>9.5.15</t>
  </si>
  <si>
    <t>9.5.16</t>
  </si>
  <si>
    <t>9.6.1</t>
  </si>
  <si>
    <t>9.6.2</t>
  </si>
  <si>
    <t>9.6.3</t>
  </si>
  <si>
    <t>9.6.4</t>
  </si>
  <si>
    <t>9.6.5</t>
  </si>
  <si>
    <t>9.7.1</t>
  </si>
  <si>
    <t>9.7.2</t>
  </si>
  <si>
    <t>9.7.3</t>
  </si>
  <si>
    <t>9.7.4</t>
  </si>
  <si>
    <t>9.7.5</t>
  </si>
  <si>
    <t>9.8.1</t>
  </si>
  <si>
    <t>9.8.2</t>
  </si>
  <si>
    <t>9.8.3</t>
  </si>
  <si>
    <t>9.8.4</t>
  </si>
  <si>
    <t>9.8.5</t>
  </si>
  <si>
    <t>9.8.6</t>
  </si>
  <si>
    <t>9.8.7</t>
  </si>
  <si>
    <t>9.8.8</t>
  </si>
  <si>
    <t>9.8.9</t>
  </si>
  <si>
    <t>9.8.10</t>
  </si>
  <si>
    <t>9.8.11</t>
  </si>
  <si>
    <t>9.8.12</t>
  </si>
  <si>
    <t>9.8.13</t>
  </si>
  <si>
    <t>9.8.14</t>
  </si>
  <si>
    <t>9.8.15</t>
  </si>
  <si>
    <t>9.8.16</t>
  </si>
  <si>
    <t>9.8.17</t>
  </si>
  <si>
    <t>9.8.18</t>
  </si>
  <si>
    <t>9.8.19</t>
  </si>
  <si>
    <t>9.8.20</t>
  </si>
  <si>
    <t>9.8.21</t>
  </si>
  <si>
    <t>9.8.22</t>
  </si>
  <si>
    <t>9.8.23</t>
  </si>
  <si>
    <t>9.8.24</t>
  </si>
  <si>
    <t>9.8.25</t>
  </si>
  <si>
    <t>9.8.26</t>
  </si>
  <si>
    <t>9.8.27</t>
  </si>
  <si>
    <t>10.1.1</t>
  </si>
  <si>
    <t>10.1.2</t>
  </si>
  <si>
    <t>10.1.3</t>
  </si>
  <si>
    <t>10.1.4</t>
  </si>
  <si>
    <t>10.2.1</t>
  </si>
  <si>
    <t>10.2.2</t>
  </si>
  <si>
    <t>10.2.3</t>
  </si>
  <si>
    <t>10.2.4</t>
  </si>
  <si>
    <t>10.2.5</t>
  </si>
  <si>
    <t>10.2.6</t>
  </si>
  <si>
    <t>10.2.7</t>
  </si>
  <si>
    <t>10.2.8</t>
  </si>
  <si>
    <t>10.2.9</t>
  </si>
  <si>
    <t>10.2.10</t>
  </si>
  <si>
    <t>10.2.11</t>
  </si>
  <si>
    <t>10.2.12</t>
  </si>
  <si>
    <t>10.2.13</t>
  </si>
  <si>
    <t>10.3.1</t>
  </si>
  <si>
    <t>10.3.2</t>
  </si>
  <si>
    <t>10.3.3</t>
  </si>
  <si>
    <t>10.3.4</t>
  </si>
  <si>
    <t>10.3.5</t>
  </si>
  <si>
    <t>10.3.6</t>
  </si>
  <si>
    <t>10.3.7</t>
  </si>
  <si>
    <t>10.3.8</t>
  </si>
  <si>
    <t>10.4.1</t>
  </si>
  <si>
    <t>10.4.2</t>
  </si>
  <si>
    <t>10.4.3</t>
  </si>
  <si>
    <t>10.4.4</t>
  </si>
  <si>
    <t>10.4.5</t>
  </si>
  <si>
    <t>10.4.6</t>
  </si>
  <si>
    <t>10.4.7</t>
  </si>
  <si>
    <t>10.4.8</t>
  </si>
  <si>
    <t>10.4.9</t>
  </si>
  <si>
    <t>10.4.10</t>
  </si>
  <si>
    <t>10.4.11</t>
  </si>
  <si>
    <t>10.4.12</t>
  </si>
  <si>
    <t>10.4.13</t>
  </si>
  <si>
    <t>10.4.14</t>
  </si>
  <si>
    <t>10.4.15</t>
  </si>
  <si>
    <t>10.4.16</t>
  </si>
  <si>
    <t>10.5.1</t>
  </si>
  <si>
    <t>10.5.2</t>
  </si>
  <si>
    <t>10.5.3</t>
  </si>
  <si>
    <t>10.5.4</t>
  </si>
  <si>
    <t>10.5.5</t>
  </si>
  <si>
    <t>10.5.6</t>
  </si>
  <si>
    <t>10.5.7</t>
  </si>
  <si>
    <t>10.5.8</t>
  </si>
  <si>
    <t>10.5.9</t>
  </si>
  <si>
    <t>10.5.10</t>
  </si>
  <si>
    <t>10.5.11</t>
  </si>
  <si>
    <t>10.5.12</t>
  </si>
  <si>
    <t>10.5.13</t>
  </si>
  <si>
    <t>10.5.14</t>
  </si>
  <si>
    <t>10.5.15</t>
  </si>
  <si>
    <t>10.5.16</t>
  </si>
  <si>
    <t>10.6.1</t>
  </si>
  <si>
    <t>10.6.2</t>
  </si>
  <si>
    <t>10.6.3</t>
  </si>
  <si>
    <t>10.6.4</t>
  </si>
  <si>
    <t>10.6.5</t>
  </si>
  <si>
    <t>10.7.1</t>
  </si>
  <si>
    <t>10.7.2</t>
  </si>
  <si>
    <t>10.7.3</t>
  </si>
  <si>
    <t>10.7.4</t>
  </si>
  <si>
    <t>10.7.5</t>
  </si>
  <si>
    <t>10.8.1</t>
  </si>
  <si>
    <t>10.8.2</t>
  </si>
  <si>
    <t>10.8.3</t>
  </si>
  <si>
    <t>10.9.1</t>
  </si>
  <si>
    <t>10.9.2</t>
  </si>
  <si>
    <t>10.9.3</t>
  </si>
  <si>
    <t>10.10.1</t>
  </si>
  <si>
    <r>
      <t xml:space="preserve">The following form shall be used for the assessment of Hotels and includes </t>
    </r>
    <r>
      <rPr>
        <b/>
        <sz val="9"/>
        <color theme="1"/>
        <rFont val="Arial"/>
        <family val="2"/>
      </rPr>
      <t xml:space="preserve">basic criteria </t>
    </r>
    <r>
      <rPr>
        <sz val="9"/>
        <color theme="1"/>
        <rFont val="Arial"/>
        <family val="2"/>
      </rPr>
      <t xml:space="preserve">as well as </t>
    </r>
    <r>
      <rPr>
        <b/>
        <sz val="9"/>
        <color theme="1"/>
        <rFont val="Arial"/>
        <family val="2"/>
      </rPr>
      <t xml:space="preserve">category specific criteria. </t>
    </r>
  </si>
  <si>
    <r>
      <t>Where there are new structural requirements, these will apply to Hotels built from 1</t>
    </r>
    <r>
      <rPr>
        <vertAlign val="superscript"/>
        <sz val="9"/>
        <color theme="1"/>
        <rFont val="Arial"/>
        <family val="2"/>
      </rPr>
      <t>st</t>
    </r>
    <r>
      <rPr>
        <sz val="9"/>
        <color theme="1"/>
        <rFont val="Arial"/>
        <family val="2"/>
      </rPr>
      <t xml:space="preserve"> January 2017</t>
    </r>
  </si>
  <si>
    <t xml:space="preserve">NAME OF HOTEL  </t>
  </si>
  <si>
    <r>
      <rPr>
        <sz val="12"/>
        <color theme="1"/>
        <rFont val="Arial Narrow"/>
        <family val="2"/>
      </rPr>
      <t xml:space="preserve">Pleasant and tidy garden and ground appearance. </t>
    </r>
    <r>
      <rPr>
        <sz val="12"/>
        <rFont val="Arial Narrow"/>
        <family val="2"/>
      </rPr>
      <t>Good variety of plants which are professionally planned, favouring native endemic species.</t>
    </r>
    <r>
      <rPr>
        <sz val="12"/>
        <color theme="1"/>
        <rFont val="Arial Narrow"/>
        <family val="2"/>
      </rPr>
      <t xml:space="preserve">  External lighting and good driveway. Even, smooth pathways. Very attractive design features and high quality garden furniture.</t>
    </r>
  </si>
  <si>
    <r>
      <rPr>
        <sz val="12"/>
        <rFont val="Arial Narrow"/>
        <family val="2"/>
      </rPr>
      <t>International direct dial (IDD) phones are available and guests can dial an external number directly from the room instead of going through the switchboard/Reception. Applicable rates clearly displayed.</t>
    </r>
    <r>
      <rPr>
        <sz val="12"/>
        <color rgb="FFFF0000"/>
        <rFont val="Arial Narrow"/>
        <family val="2"/>
      </rPr>
      <t xml:space="preserve"> </t>
    </r>
    <r>
      <rPr>
        <sz val="12"/>
        <rFont val="Arial Narrow"/>
        <family val="2"/>
      </rPr>
      <t>Hotel telephone number, Reception or switchboard number, and the room extension number are displayed.</t>
    </r>
  </si>
  <si>
    <t>The letter “R” denotes that a particular item is a classifcation requirement.</t>
  </si>
  <si>
    <t>EXPLANATORY NOTE</t>
  </si>
  <si>
    <t>(where applicable).</t>
  </si>
  <si>
    <t>null and void.</t>
  </si>
  <si>
    <t xml:space="preserve">Changes made to this document subsequent to the date of the endorsement of the UNWTO Expert renders that endorsement </t>
  </si>
  <si>
    <r>
      <t xml:space="preserve">Pleasant and tidy garden and grounds appearance. </t>
    </r>
    <r>
      <rPr>
        <sz val="9"/>
        <rFont val="Arial Narrow"/>
        <family val="2"/>
      </rPr>
      <t>Good variety of plants which are professionally planned, favouring native endemic species.</t>
    </r>
    <r>
      <rPr>
        <sz val="9"/>
        <color theme="1"/>
        <rFont val="Arial Narrow"/>
        <family val="2"/>
      </rPr>
      <t xml:space="preserve">  External lighting and good driveway. Even, smooth pathways. Very attractive design features.</t>
    </r>
  </si>
  <si>
    <r>
      <rPr>
        <sz val="9"/>
        <rFont val="Arial Narrow"/>
        <family val="2"/>
      </rPr>
      <t>Various landscape features are well coordinated. Ample quantity and variety of plants in are integrated with buildings, walkways, parking lot etc</t>
    </r>
    <r>
      <rPr>
        <sz val="9"/>
        <color theme="1"/>
        <rFont val="Arial Narrow"/>
        <family val="2"/>
      </rPr>
      <t>. Some architectural features appropriate to the establishment and its guests. Attractive appearance.</t>
    </r>
  </si>
  <si>
    <t xml:space="preserve">No overgrown garden areas close to the establishment (uncluttered access to accommodation entrance). Some attempt to produce a pleasing effect with interesting design. Reasonable level of maintenance of external lighting. </t>
  </si>
  <si>
    <r>
      <rPr>
        <sz val="9"/>
        <rFont val="Arial Narrow"/>
        <family val="2"/>
      </rPr>
      <t>Basic design of garden and landscaping.</t>
    </r>
    <r>
      <rPr>
        <sz val="9"/>
        <color theme="1"/>
        <rFont val="Arial Narrow"/>
        <family val="2"/>
      </rPr>
      <t xml:space="preserve">  Gardens and enclosed area around the establishment are kept tidy.</t>
    </r>
  </si>
  <si>
    <t>An appropriate area suitably designed for receiving guests that includes a Reception desk or counter with back up office facilities must be provided. Individual hospitality tables / desks and chairs are an alternative. If personalised butler service is available and check in / check out is carried out in the rooms, this can be considered satisfactory.</t>
  </si>
  <si>
    <t xml:space="preserve">Décor (including walls, floor and ceiling) is of an excellent standard and shows attention to detail.  Luxurious furniture of outstanding quality and comfort set in an environment of coordinated design. Seating options are available for different size groups to enable comfort. Soft music at acceptable volume in background. Sufficient space for guests to have privacy and personal space. No wear and tear or maintenance issues evident. </t>
  </si>
  <si>
    <t>Very good quality décor and furniture with comfortable seating options. Attractive coordinated and decorative pieces available. Background music at a suitable volume. Some space for guests to have privacy and personal space.</t>
  </si>
  <si>
    <t>Very good presentation and grooming.  Uniforms are coordinated and in very good condition. Very good quality name tags with department identified. Shoes are in very good condition and very clean. Jewellery kept to a minimum and discreet.</t>
  </si>
  <si>
    <t>Clean, neat and appropriate uniform. An obvious attempt to present a smart, well-groomed appearance. Good quality name tags. Shoes are in good condition and of an appropriate style.</t>
  </si>
  <si>
    <t>Basic uniform that is neat and tidy, well fitted and well pressed. Uniform in satisfactory state of repair.</t>
  </si>
  <si>
    <t xml:space="preserve">Pre-registration information completed and no wait time for registration process. Registration forms printed on good quality , thick paper (100g), with the hotel letterhead, and presented for signature. Offer to book dinner in the hotel restaurant made, especially if the hotel has full occupancy.  </t>
  </si>
  <si>
    <t>Full registration process in place, with prompt service. Check in conducted effectively. Registration forms printed on thin, standard photocopying paper (80g).</t>
  </si>
  <si>
    <t xml:space="preserve">Wake up call offered. </t>
  </si>
  <si>
    <t>Morning newspaper delivered to room.</t>
  </si>
  <si>
    <t>2.6.14</t>
  </si>
  <si>
    <t>2.6.15</t>
  </si>
  <si>
    <t>Reception is serviced for a minimum of 10 hours. A means of summoning assistance must be available at unattended times.</t>
  </si>
  <si>
    <t>Concierge services are available 16 hours</t>
  </si>
  <si>
    <t>Concierge services are available 12 hours</t>
  </si>
  <si>
    <t>Wi-Fi is available. If chargeable, applicable rates are displayed.</t>
  </si>
  <si>
    <t>2.8.19</t>
  </si>
  <si>
    <t>2.8.20</t>
  </si>
  <si>
    <t>Signage incorporates diagrams and symbols.</t>
  </si>
  <si>
    <t>A clipboard and pen is available to facilitate communication for hearing impaired guests.</t>
  </si>
  <si>
    <t>Room number or names must be legible and visible</t>
  </si>
  <si>
    <t>Excellent quality of wall coverings (paint or wallpaper) in form, colour and material. Attention to detail, thoughtful co-ordination of patterns, colours and textures. If the décor is “plain” then addition of high quality pictures or objets d’art, or coving, although some minimalist styles require less. All work should be well executed.</t>
  </si>
  <si>
    <t xml:space="preserve">Very good quality wall coverings/paintwork. Room décor of very good quality and well-coordinated. </t>
  </si>
  <si>
    <t>Mini Bar is well stocked with locally produced beverages and snacks, wide selection of alcoholic and non-alcoholic beverages, light snacks and chocolates.  Water and soft drinks are provided free of charge and replenished daily. Applicable rates available. Wine / bottle opener is available and in good condition.</t>
  </si>
  <si>
    <t>Safe large enough for 13” laptop, securely bolted and with operating instructions.</t>
  </si>
  <si>
    <t>Small safe bolted down for security purposes with operating instructions.</t>
  </si>
  <si>
    <t>3.6.6</t>
  </si>
  <si>
    <t xml:space="preserve">Excellent quality flooring and ceilings using excellent materials - natural or manmade. Skirting and cornices of excellent quality. </t>
  </si>
  <si>
    <t xml:space="preserve">Acceptable quality materials used. Plain and simple design. </t>
  </si>
  <si>
    <t xml:space="preserve">Good quality flooring and ceilings using good materials - natural or manmade. Skirting and cornices of good quality. </t>
  </si>
  <si>
    <r>
      <t xml:space="preserve">Bedside rugs or mats </t>
    </r>
    <r>
      <rPr>
        <b/>
        <sz val="9"/>
        <color theme="1"/>
        <rFont val="Arial Narrow"/>
        <family val="2"/>
      </rPr>
      <t>where provided</t>
    </r>
    <r>
      <rPr>
        <sz val="9"/>
        <color theme="1"/>
        <rFont val="Arial Narrow"/>
        <family val="2"/>
      </rPr>
      <t xml:space="preserve"> are clean, coordinate with the décor and in good condition.</t>
    </r>
  </si>
  <si>
    <t>Fruit basket placed in all rooms at time of check in.</t>
  </si>
  <si>
    <t>Fruit basket placed in VIP rooms and honeymoon rooms only at time of check in.</t>
  </si>
  <si>
    <t>Wide selection of tea, coffee, sugar and milk is available. (4 types of tea; 2 types of coffee; sweetener; in addition to brown and white sugar).</t>
  </si>
  <si>
    <t>Umbrellas are available in the room.</t>
  </si>
  <si>
    <t>Umbrella provided on request.</t>
  </si>
  <si>
    <t>Iron and ironing board is available on request.</t>
  </si>
  <si>
    <t>Bedroom slippers of appropriate quality are provided in two different sizes.</t>
  </si>
  <si>
    <t>Bedroom slippers of appropriate quality provided in each room (for 2 persons)</t>
  </si>
  <si>
    <t>Guest Information kit detailing the following must be available in English, French or other languages of the hotels main clientele;</t>
  </si>
  <si>
    <t xml:space="preserve">Basic appearance, clean and neat. Flooring somewhat tired or dated in appearance. </t>
  </si>
  <si>
    <t xml:space="preserve">Very good quality flooring and ceilings using very good materials, natural or manmade. Skirting and cornices of very good quality. </t>
  </si>
  <si>
    <t>Turndown Service provided on request.</t>
  </si>
  <si>
    <t>3.13.3</t>
  </si>
  <si>
    <t>Bath or shower over bath, basin and toilet.</t>
  </si>
  <si>
    <t>En-suite with separate bath, separate shower, basin and toilet.</t>
  </si>
  <si>
    <t xml:space="preserve">Separate bath, separate spacious shower, toilet and basin. </t>
  </si>
  <si>
    <t xml:space="preserve">Double vanity space provided. Separate bath and separate shower, toilet separately enclosed. </t>
  </si>
  <si>
    <t>Bath or shower, basin, toilet.</t>
  </si>
  <si>
    <t>Very good professionally fitted floor and wall coverings. Very good finish.</t>
  </si>
  <si>
    <t>Soap dishes</t>
  </si>
  <si>
    <t>Magnifying mirror</t>
  </si>
  <si>
    <t>4.3.16</t>
  </si>
  <si>
    <t>4.3.17</t>
  </si>
  <si>
    <t>Adequate shelf space should be provided adjacent to hand basin, with sufficient space provided to store two guests toiletries.</t>
  </si>
  <si>
    <t>10.5.17</t>
  </si>
  <si>
    <t>Gloomy, poor lighting, badly placed, ageing, damaged light fittings.</t>
  </si>
  <si>
    <r>
      <t>Good quality double ply toilet paper.A small range from the above</t>
    </r>
    <r>
      <rPr>
        <sz val="9"/>
        <rFont val="Arial Narrow"/>
        <family val="2"/>
      </rPr>
      <t xml:space="preserve"> (minimum 4)</t>
    </r>
    <r>
      <rPr>
        <sz val="9"/>
        <color theme="1"/>
        <rFont val="Arial Narrow"/>
        <family val="2"/>
      </rPr>
      <t xml:space="preserve">, all in good condition and of good quality. </t>
    </r>
  </si>
  <si>
    <t xml:space="preserve">One or two items from the above list of acceptable quality. </t>
  </si>
  <si>
    <r>
      <t>Very good quality double ply toilet paper. A reasonable proportion</t>
    </r>
    <r>
      <rPr>
        <sz val="9"/>
        <rFont val="Arial Narrow"/>
        <family val="2"/>
      </rPr>
      <t xml:space="preserve"> (minimum 6)</t>
    </r>
    <r>
      <rPr>
        <sz val="9"/>
        <color theme="1"/>
        <rFont val="Arial Narrow"/>
        <family val="2"/>
      </rPr>
      <t xml:space="preserve"> very good quality items from the above list. Branded with hotel logo.</t>
    </r>
  </si>
  <si>
    <t>5.1.1</t>
  </si>
  <si>
    <t>5.1.2</t>
  </si>
  <si>
    <t>Interior doors have at least a width of 36 inches to accommodate big and motorised wheelchairs.</t>
  </si>
  <si>
    <t>Stairs or changes in floor level should have nosing in a different colour to make them stand out easier.</t>
  </si>
  <si>
    <t>Excellent quality wall coverings, floors and ceilings and in immaculate condition. Beautiful design with architectural features present. Interesting artwork particularly from local artists, objects d’art present. Flawless finishes.</t>
  </si>
  <si>
    <t>Acceptable style and quality décor and finishes. Use of wall hangings, pictures, etc. Satisfactory workmanship.</t>
  </si>
  <si>
    <t>Very good standard of cleanliness. Surfaces all clean and well maintained. Floor clean and free from dirt and dust. Cleaning schedules are on view for inspection by guests.</t>
  </si>
  <si>
    <t>Excellent attention to cleanliness and hygiene. All surfaces gleaming. Clean and fresh smell. No maintenance issues. Cleaning schedules are on view for inspection by guests.</t>
  </si>
  <si>
    <t>6.6.5</t>
  </si>
  <si>
    <t>Lowest variety and types of ingredients, poorly prepared. Burnt, dried out, over seasoned. Unappetizing, Inedible.</t>
  </si>
  <si>
    <t>Limited choice of wine. Basic presentation of wine list - for example, laminated, no holder.</t>
  </si>
  <si>
    <t>Potential allergens identified on menus</t>
  </si>
  <si>
    <t>6.10.6</t>
  </si>
  <si>
    <t>6.10.7</t>
  </si>
  <si>
    <t>6.10.8</t>
  </si>
  <si>
    <t>6.10.9</t>
  </si>
  <si>
    <t>6.11.4</t>
  </si>
  <si>
    <t>6.11.5</t>
  </si>
  <si>
    <t>6.13.1</t>
  </si>
  <si>
    <t>6.13.2</t>
  </si>
  <si>
    <t>8.1.14</t>
  </si>
  <si>
    <t>8.3.</t>
  </si>
  <si>
    <t>9.6.</t>
  </si>
  <si>
    <t>9.5.17</t>
  </si>
  <si>
    <t>9.8.</t>
  </si>
  <si>
    <t xml:space="preserve">The hotel hosts at least one local cultural evening per week, showcasing local music, cuisine, art and culture. </t>
  </si>
  <si>
    <t>Sauna/Steam Room is available.</t>
  </si>
  <si>
    <t>Pool area reflects the use of superior building materials and design, with a variety of pool furniture (eg; pool loungers, pool umbrellas, poolside table and seating.)</t>
  </si>
  <si>
    <t>Boathouse and nautical sports centre is available and under professional management (maybe leased to a local entrepreneur).</t>
  </si>
  <si>
    <t>Where a premises has 3 floors or more (i.e. ground floor plus two), one guest lift with access to all floors capable of accommodating 3 adults with luggage must be provided. Elevator should have speaker, bell, emergency call and where possible braille floor numbers. (Elevator specifications are applicable to hotels built after 2016).</t>
  </si>
  <si>
    <t>May be on the beach or located within 10 mins walking distance to the beach. May also be within an area of tourist attraction or with mountain view.</t>
  </si>
  <si>
    <t>Gate is available, in good working condition, well painted and clean; or the hotel has secure controlled access to the property.</t>
  </si>
  <si>
    <t>Excellent visual appeal, elegant design and appearance. Excellent quality materials used, excellent level of lighting. Visible, indicative, clear and attractive signage directing guests around the entire property. Unique and striking architectural features.</t>
  </si>
  <si>
    <t>Very good visual appeal with interesting design and appearance. Very good quality materials used. Very good lighting and visible clear signage. Attractive architectural features.</t>
  </si>
  <si>
    <t>Sufficient high quality lighting.</t>
  </si>
  <si>
    <t>Visible and clear directional signage between parking spaces and accommodation.</t>
  </si>
  <si>
    <t>1.5.13</t>
  </si>
  <si>
    <r>
      <t xml:space="preserve">Sufficient, hard surfaced, well maintained and lined </t>
    </r>
    <r>
      <rPr>
        <sz val="9"/>
        <rFont val="Arial Narrow"/>
        <family val="2"/>
      </rPr>
      <t xml:space="preserve">parking spaces.  </t>
    </r>
  </si>
  <si>
    <t>Valet service is available upon request.</t>
  </si>
  <si>
    <t>Valet service is available 24 hours.</t>
  </si>
  <si>
    <t>1.5.14</t>
  </si>
  <si>
    <t>1.5.15</t>
  </si>
  <si>
    <t>2.1.9</t>
  </si>
  <si>
    <t>Fresh flowers professionally arranged on display.</t>
  </si>
  <si>
    <t>Fresh flowers neatly arranged on display.</t>
  </si>
  <si>
    <t>A sign indicating the reception must be available, clean and legible.</t>
  </si>
  <si>
    <t>Dried flower arrangement on display.</t>
  </si>
  <si>
    <t>A central safe deposit must be available at the reception or alternatively can be available in each guestroom.</t>
  </si>
  <si>
    <t>Porter’s / Concierge Desk separate from Reception desk or at Reception but clearly identified.</t>
  </si>
  <si>
    <t>Staff are uniformed and clearly identifiable by department. Immaculate presentation and grooming. Excellent quality name tags with perhaps flags incorporated to indicate which languages staff members speak. Shoes are in immaculate condition.  Jewellery kept to a minimum and discreet.</t>
  </si>
  <si>
    <t>Online bookings are replied to promptly, in less than 8 hours</t>
  </si>
  <si>
    <t>Limited local newspapers are available.</t>
  </si>
  <si>
    <t>Spy hole or glass door is available.</t>
  </si>
  <si>
    <t xml:space="preserve">Air conditioning can be individually controlled and is capable of maintaining a minimum temperature of 23 degrees Celsius. </t>
  </si>
  <si>
    <t>Spare and convenient power points provided in each room.</t>
  </si>
  <si>
    <t>Voltage indicated on all sockets.</t>
  </si>
  <si>
    <t>All bed side lamps have a shade or cover, are in good condition and clean.</t>
  </si>
  <si>
    <t xml:space="preserve">Spare and convenient international power points provided at desk level/dressing table. </t>
  </si>
  <si>
    <t>Over 5 full suites.</t>
  </si>
  <si>
    <t>Two full suites and a selection of half suites available.</t>
  </si>
  <si>
    <t>3.6.7</t>
  </si>
  <si>
    <t>Walk in wardrobe is available with internal lighting, shoe rack, drawers and full length mirror.</t>
  </si>
  <si>
    <t>3.7.7</t>
  </si>
  <si>
    <t xml:space="preserve">Adequate bathroom floor and wall coverings, and finishes that are not necessarily recent. Plain and simple design. </t>
  </si>
  <si>
    <t>Full range of towel sizes: bath sheets, bath towels, hand towels, facecloth for each guest. Thick, heavy, fluffy quality with plenty of pile.Two bath mats provided for bath and shower area of excellent quality.</t>
  </si>
  <si>
    <t xml:space="preserve">Good standard of light fittings main light plus adequate shaving light, possibly supplementary lights. </t>
  </si>
  <si>
    <t>Very good quality wall covering, flooring and ceiling. Evidence of coordinated design with additional attractive design. Very good finish. Eye catching features of interest.</t>
  </si>
  <si>
    <t>Use of good quality materials. Coordinated design with additional attractive features and finishes.</t>
  </si>
  <si>
    <t>Extremely comfortable and luxurious dining chairs and spacious tables. High quality upholstery and workmanship in the furniture and superbly coordinated. Free and easy access between furniture. Child /booster seats available. Seating options are available.</t>
  </si>
  <si>
    <t xml:space="preserve">Fully functional dining tables and chairs of lower quality. </t>
  </si>
  <si>
    <t>Appropriate dining chairs of appropriate height for tables and tables large enough for uncluttered use. Acceptable quality upholstery and workmanship in the furniture. Maybe a mix of styles, but all in good order.</t>
  </si>
  <si>
    <t>Flooring and ceiling using highest value materials – natural or manmade. Skirting and cornices of excellent quality with additional architectural features. For example, ceiling roses, corbels, coving, pillars etc.</t>
  </si>
  <si>
    <t>Flooring and ceiling using adequate quality material – natural or manmade. Skirting and cornices of satisfactory quality.</t>
  </si>
  <si>
    <t xml:space="preserve">Excellent quality cutlery and crockery all highly co-ordinated and matching, including additional accessories, such as ice buckets, sauce boats and jam pots. Luxurious linen used for all meals. Large range of cutlery and glassware/crystal to compliment a range of uses. An emphasis on style and excellent quality, matching and co- ordination. Additional features such as vases or candlesticks. </t>
  </si>
  <si>
    <t>Very good quality crockery, cutlery, linen, ice buckets, sauce boats and jam pots. A range of cutlery, glassware/crystal of appropriate styles for different uses. Linen napkins should be used for all meals. Additional features such as vases or candlesticks.</t>
  </si>
  <si>
    <t>6.8.7</t>
  </si>
  <si>
    <t>6.8.8</t>
  </si>
  <si>
    <t>Wine Selection &amp; Service</t>
  </si>
  <si>
    <t>Décor (including walls, floor and ceiling) is of an excellent standard and shows attention to detail. Luxurious furniture of outstanding quality and comfort set in an environment of coordinated design. Seating options are available for different size groups to enable comfort. Soft music at acceptable volume in background.  No wear and tear or maintenance issues evident. Excellent standard of cleanliness.</t>
  </si>
  <si>
    <t>Bar Furnishings &amp; Decor</t>
  </si>
  <si>
    <t>Very good quality décor and furniture with comfortable seating options. Attractive coordinated and decorative pieces available. Background music at a suitable volume.  Very good standard of maintenance. Very good standard of cleanliness.</t>
  </si>
  <si>
    <t>Good quality décor and furniture that may be more functional in design and comfort. A little wear and tear may be evident. Good standard of cleanliness overall.</t>
  </si>
  <si>
    <t>6.12.4</t>
  </si>
  <si>
    <t>6.12.5</t>
  </si>
  <si>
    <t>Décor and furniture are tired and dated in appearance and no longer comfortable. Several maintenance issues to be addressed. Noise levels interfere with guests’ privacy. Little space for the volume of traffic and the needs of guests. Poor standard of cleanliness overall.</t>
  </si>
  <si>
    <t>6.14.1</t>
  </si>
  <si>
    <t>6.14.2</t>
  </si>
  <si>
    <t>6.14.3</t>
  </si>
  <si>
    <t>6.14.4</t>
  </si>
  <si>
    <t>6.14.5</t>
  </si>
  <si>
    <t>6.14.6</t>
  </si>
  <si>
    <t>6.14.7</t>
  </si>
  <si>
    <t>6.14.8</t>
  </si>
  <si>
    <t>Bar Furnishings &amp; Décor</t>
  </si>
  <si>
    <t>The hotel is compliant with Fire Safety Regulations/report from Fire Department to be available for verification.</t>
  </si>
  <si>
    <t>The hotel provides bulk water dispensers in public areas</t>
  </si>
  <si>
    <t>9.8.28</t>
  </si>
  <si>
    <t>10.5.18</t>
  </si>
  <si>
    <r>
      <t>Classification is determined by a combination of total points achieved</t>
    </r>
    <r>
      <rPr>
        <b/>
        <sz val="10"/>
        <color theme="1"/>
        <rFont val="Calibri"/>
        <family val="2"/>
        <scheme val="minor"/>
      </rPr>
      <t xml:space="preserve"> </t>
    </r>
    <r>
      <rPr>
        <b/>
        <sz val="10"/>
        <color theme="1"/>
        <rFont val="Arial Narrow"/>
        <family val="2"/>
      </rPr>
      <t>PLUS</t>
    </r>
    <r>
      <rPr>
        <sz val="9"/>
        <color theme="1"/>
        <rFont val="Arial"/>
        <family val="2"/>
      </rPr>
      <t xml:space="preserve"> a minimum of 85 per cent of the specified criteria for a particular classification level</t>
    </r>
  </si>
  <si>
    <t xml:space="preserve">Located in a pristine area of exceptional natural beauty with little development / construction in the surrounding area. </t>
  </si>
  <si>
    <t>1.2.12</t>
  </si>
  <si>
    <r>
      <t xml:space="preserve">Evidence of regular servicing throughout the year- well tended formal garden or an attacttive "natural" environment. </t>
    </r>
    <r>
      <rPr>
        <sz val="9"/>
        <rFont val="Arial Narrow"/>
        <family val="2"/>
      </rPr>
      <t>Elegant and extensive variety of landscaping, with meticulous attention to detail in placement and care.</t>
    </r>
    <r>
      <rPr>
        <sz val="9"/>
        <color theme="1"/>
        <rFont val="Arial Narrow"/>
        <family val="2"/>
      </rPr>
      <t xml:space="preserve"> Native species for landscaping and restoration, and measures are taken to avoid the introduction of invasive alien species.</t>
    </r>
    <r>
      <rPr>
        <sz val="9"/>
        <color rgb="FFFF0000"/>
        <rFont val="Arial Narrow"/>
        <family val="2"/>
      </rPr>
      <t xml:space="preserve"> </t>
    </r>
    <r>
      <rPr>
        <sz val="9"/>
        <color theme="1"/>
        <rFont val="Arial Narrow"/>
        <family val="2"/>
      </rPr>
      <t xml:space="preserve">Provision of architectural features appropriate to the nature of the establishment. </t>
    </r>
  </si>
  <si>
    <t xml:space="preserve">Local art and crafts are present in the décor </t>
  </si>
  <si>
    <t>Electronic keys presented in key card holders with essential hotel information printed on them where applicable.  Spare keys available on request.</t>
  </si>
  <si>
    <t>Traditional style keys with room number/ name clearly identified (basic hotel information may be printed out and handed to guest with key)</t>
  </si>
  <si>
    <t>2.6.16</t>
  </si>
  <si>
    <t xml:space="preserve">Porterage provided automatically with a trolley of an appropriate quality capable of transporting various items of different sizes appropriately. Porter service is available 24 hrs. Service is delivered in a friendly and efficient manner. </t>
  </si>
  <si>
    <t>Porterage provided with a trolley of an appropriate quality and size. Porter service is available 18 hrs. Service is delivered in an efficient manner.</t>
  </si>
  <si>
    <t xml:space="preserve">Porter service is available 10 hrs. </t>
  </si>
  <si>
    <t>Porter services available on request.</t>
  </si>
  <si>
    <t>2.6.17</t>
  </si>
  <si>
    <t>Luggage room provided for the storage of umbrellas and items of luggage.</t>
  </si>
  <si>
    <t>Dedicated luggage room is secure with restricted access and fitted out appropriately with shelving of different heights to accommodate luggage of various sizes. Weighing scales provided so guests luggage can be weighed.</t>
  </si>
  <si>
    <t xml:space="preserve">Reception Service Hours available 18 hrs. </t>
  </si>
  <si>
    <t>Personalized Butler service is available for all rooms. (To note, rooms offering butler service should have butler stations.)</t>
  </si>
  <si>
    <t xml:space="preserve">Personalized Butler service is available for some categories of rooms. </t>
  </si>
  <si>
    <t>A separate dedicated guest information desk is available, with staff able to communicate in English, French or other languages of the hotel’s main clientele.</t>
  </si>
  <si>
    <t>Entrance doors must be solid, in good condition and clean. Secure locking system is available to ensure guest privacy inside the room. Chipboard/plywood are not acceptable.</t>
  </si>
  <si>
    <t>Double locking system is available. This can also be in the form of safety chain or safety bar.</t>
  </si>
  <si>
    <t>Local arts and crafts are present in the décor.</t>
  </si>
  <si>
    <t xml:space="preserve">Well-constructed and professional finishes and detail on all furniture. Comfortable seating with pristine upholstery. All furniture should be of a very high intrinsic value. </t>
  </si>
  <si>
    <t xml:space="preserve">Very good construction and professional finishes and detail on all furniture. Comfortable seating with upholstery in very good condition. All furniture should be of a very good intrinsic value. </t>
  </si>
  <si>
    <t xml:space="preserve">Good quality materials, may show some signs of use. There should be no damage, stains or fraying on furniture. No jarringly uncoordinated styles - all furniture to be of a similar standard. </t>
  </si>
  <si>
    <t xml:space="preserve">Acceptable quality range of materials and construction of sound and useable nature. Basic furniture styles and surfaces well maintained. </t>
  </si>
  <si>
    <t>Basic quality furniture may be well-used but functional. Basic co-ordination of styles, all items useable.</t>
  </si>
  <si>
    <t>2 pieces of furniture have been locally made.</t>
  </si>
  <si>
    <t>Sufficient space provided for two people to be able to eat room service comfortably, and a table and chair of a suitable height and size provided.</t>
  </si>
  <si>
    <t>3.5.28</t>
  </si>
  <si>
    <t>Hair dryer in working order provided on request.</t>
  </si>
  <si>
    <t>Bedroom furniture must include one double bed or two single beds, two chairs, one coffee table, wardrobe, dressing/writing table with mirror and stool, and two bedside tables/lockers. Beside light should be available per person for reading purposes.</t>
  </si>
  <si>
    <r>
      <t>Emergency lights</t>
    </r>
    <r>
      <rPr>
        <sz val="9"/>
        <rFont val="Arial Narrow"/>
        <family val="2"/>
      </rPr>
      <t xml:space="preserve"> (may be flashlights or free standing emergency lights)</t>
    </r>
    <r>
      <rPr>
        <sz val="9"/>
        <color theme="1"/>
        <rFont val="Arial Narrow"/>
        <family val="2"/>
      </rPr>
      <t xml:space="preserve"> must be available in the room in case of power failure. Candles are not recommended for safety purposes, as per fire safety recommendations)</t>
    </r>
  </si>
  <si>
    <t>Ony half suites are available</t>
  </si>
  <si>
    <t>3.6.8</t>
  </si>
  <si>
    <t>At least one room has been designated as a universal access room but may not be fully fitted out.</t>
  </si>
  <si>
    <t xml:space="preserve"> At least 5 bedrooms have been designated as universal access rooms, fully fitted out and preferably on the ground floor.</t>
  </si>
  <si>
    <t>Between 2 and 4 bedrooms have been designated as universal access rooms and are fully fitted out.</t>
  </si>
  <si>
    <t xml:space="preserve">At least one bedroom has been designated as a universal access room and is fully fitted out. </t>
  </si>
  <si>
    <t>Good quality wooden or plastic hangers; preferably anti-theft.</t>
  </si>
  <si>
    <t>Specialized hangers i.e. pegs attached, skirts, satin hangers, trousers</t>
  </si>
  <si>
    <t>A minimum of 6 identical hangers must be provided (3 per person, wire hangers are not acceptable).</t>
  </si>
  <si>
    <t>Wooden floors that have aged - now in need of a new coat of varnish, with worn and stained rugs. Missing tiles and obvious chips. Poor quality sagging ceilings and evidence of water seepage. Stained paintwork, old and amateurishly done.</t>
  </si>
  <si>
    <t>3.10.11</t>
  </si>
  <si>
    <t>3.10.12</t>
  </si>
  <si>
    <t>3.10.13</t>
  </si>
  <si>
    <t>3.10.14</t>
  </si>
  <si>
    <t>3.10.15</t>
  </si>
  <si>
    <t>3.10.16</t>
  </si>
  <si>
    <t>3.10.17</t>
  </si>
  <si>
    <t>3.10.18</t>
  </si>
  <si>
    <t>3.10.19</t>
  </si>
  <si>
    <t>3.10.20</t>
  </si>
  <si>
    <t>3.10.21</t>
  </si>
  <si>
    <t>3.10.12.1</t>
  </si>
  <si>
    <t>3.10.12.2</t>
  </si>
  <si>
    <t>3.10.12.3</t>
  </si>
  <si>
    <t>3.10.12.4</t>
  </si>
  <si>
    <t>3.10.12.5</t>
  </si>
  <si>
    <t>Guest can access hotel information through IPTV system</t>
  </si>
  <si>
    <t>Guest can access their accounts and messages through IPTV system</t>
  </si>
  <si>
    <t>3.10.22</t>
  </si>
  <si>
    <t>3.10.23</t>
  </si>
  <si>
    <t>3.10.24</t>
  </si>
  <si>
    <t>3.10.25</t>
  </si>
  <si>
    <t>3.10.26</t>
  </si>
  <si>
    <t>3.10.27</t>
  </si>
  <si>
    <t>3.10.28</t>
  </si>
  <si>
    <t>3.10.29</t>
  </si>
  <si>
    <t>3.10.30</t>
  </si>
  <si>
    <t>Personalised notebook and pen are available.</t>
  </si>
  <si>
    <t>Note Pad and pen are available by the telephone, in good condition and clean</t>
  </si>
  <si>
    <t>Guest information is presented in very good quality folder, branded with the hotel logo and the page inserts are professionally printed in a manner that will prevent wear and tear.</t>
  </si>
  <si>
    <t>Guest information is presented in a good quality folder.</t>
  </si>
  <si>
    <t>Guest information is presented in a simple folder.</t>
  </si>
  <si>
    <t>Invitation to guests for a daily or weekly "Manager's hour".</t>
  </si>
  <si>
    <t>Excellent floor and wall covering in perfect condition and finish.</t>
  </si>
  <si>
    <t>Good quality wall and floor covering and finish.</t>
  </si>
  <si>
    <t>Materials of basic quality used.  Basic appearance, clean and neat.</t>
  </si>
  <si>
    <t>Extra large and spacious shower. Extra large/deep bath that may have an overhead shower, and large washbasin. Excellent quality fixtures and fittings in perfect state, coordinated and of innovative design. Attention to aesthetics and perfect finishes.</t>
  </si>
  <si>
    <t xml:space="preserve">Large shower or sturdy bath.  Attractive shower screen and good-sized washbasin. Very good quality, solid well-made fixtures and fittings in very good order and matching style. Very good quality finishes. </t>
  </si>
  <si>
    <t xml:space="preserve">Standard sized bath or shower. Sturdy bath or good quality shower with screen or curtain. Good quality fixtures and fittings throughout and in good condition. Matching coordinated styles. </t>
  </si>
  <si>
    <t xml:space="preserve">Smaller sized bath or shower. Shower screen or satisfactory quality curtain. Satisfactory quality bathroom fixtures and fittings. </t>
  </si>
  <si>
    <t xml:space="preserve">Fixtures and fittings in an acceptable condition. May show signs of use </t>
  </si>
  <si>
    <t xml:space="preserve">Grab rails are provided where showers are over baths at 45 degree angle and are at elbow to shoulder height. </t>
  </si>
  <si>
    <t>Grab rails are provided where showers are over baths.</t>
  </si>
  <si>
    <t>Appropriate toilet brush provided with covered holder. (Where it is a policy of the hotel not to provide toilet brushes, however offers possibliyt for the rooms to be serviced whenever they want, these [points will be deducted from the total applicable points)</t>
  </si>
  <si>
    <t xml:space="preserve">Wide range of towels including bath towel, hand towel and face cloth per guest of very good quality. Bath mat provided of very good quality. </t>
  </si>
  <si>
    <t>Adequate range including bath and hand towels of good quality provided per guest.</t>
  </si>
  <si>
    <t xml:space="preserve">Towels of acceptable quality provided per guest. </t>
  </si>
  <si>
    <t>Very good quality and perfectly fitted, recessed lights, spot lamps. Lighting effective for all purposes: shaving, make-up, and contact lenses particularly at washbasin and shaving point.</t>
  </si>
  <si>
    <t>Well-positioned light with acceptable quality light fittings.</t>
  </si>
  <si>
    <t xml:space="preserve">Basic quality lighting fixtures. </t>
  </si>
  <si>
    <r>
      <t>Luxury double ply toilet paper. A wide range</t>
    </r>
    <r>
      <rPr>
        <sz val="9"/>
        <rFont val="Arial Narrow"/>
        <family val="2"/>
      </rPr>
      <t xml:space="preserve"> (minimum 8)</t>
    </r>
    <r>
      <rPr>
        <sz val="9"/>
        <color theme="1"/>
        <rFont val="Arial Narrow"/>
        <family val="2"/>
      </rPr>
      <t xml:space="preserve"> of excellent quality and internationally or locally recognized branded accessories provided in the bathroom e.g. shower gel, shampoo, conditioner, shower cap, body lotion, tissues, cotton buds, toothbrush, sewing kit, shoe polish, nail care kit, dental care kit; shaving kit. (Excellent quality brands include for example: Molten Brown; Elemis; L'Occitane, Hermes....)</t>
    </r>
  </si>
  <si>
    <t>5.3.2</t>
  </si>
  <si>
    <t>5.4.8</t>
  </si>
  <si>
    <t>5.4.9</t>
  </si>
  <si>
    <t>Elements of local arts and culture must be present in the décor, such as prints and or photographs depicting local scenes, historical, or heritage related images.</t>
  </si>
  <si>
    <t>Separate male and female toilet facilities must be provided and clearly designated with appropriate clear and legible signage.</t>
  </si>
  <si>
    <t>Low standard of housekeeping. Dirt and dust on all surfaces. Long term encrusted grime. Dirt and hairs on floor in corners. Flooring around toilet stained and smelly.</t>
  </si>
  <si>
    <t>5.5.7</t>
  </si>
  <si>
    <t>5.5.8</t>
  </si>
  <si>
    <t>5.5.9</t>
  </si>
  <si>
    <t>5.5.10</t>
  </si>
  <si>
    <t>5.5.11</t>
  </si>
  <si>
    <t>Toilet brush with holder/cover are available and clean.</t>
  </si>
  <si>
    <t>Individual cotton hand towels for hand drying are provided.</t>
  </si>
  <si>
    <t>5.6.13</t>
  </si>
  <si>
    <t>5.6.14</t>
  </si>
  <si>
    <t>5.6.15</t>
  </si>
  <si>
    <t>One of the available restaurants for hotels above 100 rooms is a specialty or fine dining restaurant.</t>
  </si>
  <si>
    <t>6.1.5</t>
  </si>
  <si>
    <t xml:space="preserve">Comfortable dining chairs and spacious table. Good quality upholstery and workmanship in the furniture and well coordinated. Free and easy access between furniture. Child /booster seats available. Seating options are available </t>
  </si>
  <si>
    <r>
      <t>Flooring and ceiling using high value materials - natural or manmade. Skirting and cornices of very good quality with additional appropriate detail</t>
    </r>
    <r>
      <rPr>
        <sz val="9"/>
        <color rgb="FFFF0000"/>
        <rFont val="Arial Narrow"/>
        <family val="2"/>
      </rPr>
      <t xml:space="preserve">. </t>
    </r>
    <r>
      <rPr>
        <sz val="9"/>
        <rFont val="Arial Narrow"/>
        <family val="2"/>
      </rPr>
      <t>For example, ceiling roses, corbels, coving, pillars etc.</t>
    </r>
  </si>
  <si>
    <t xml:space="preserve">Flooring and ceiling using durable and attractive materials - natural or manmade. Skirting and cornices of good quality with additional architectural features. </t>
  </si>
  <si>
    <t>Wooden floors that have aged now in need of a new coat of varnish, with worn and stained rugs. Missing tiles and obvious chips. Poor quality sagging ceilings and evidence of water seepage. Stained paintwork, old and amateurishly done.</t>
  </si>
  <si>
    <t>Exquisitely designed and appropriate lighting providing excellent quality illumination and coverage across all areas, highlighting features in rooms. All lights and shades of excellent quality manufacture and in very good working order.</t>
  </si>
  <si>
    <t>Overall high and attractive illumination providing sufficient light for all purposes but also designed for good effect - highlighting features in rooms. All lights and shades of quality manufacture and in proper working order.</t>
  </si>
  <si>
    <t>Fittings with more than adequate spread of illumination for practical use, though no or limited use of sophisticated lighting effects. There may be occasional lamps, reading lights, perhaps picture lights.</t>
  </si>
  <si>
    <t>A mixture of fresh and balanced ingredients, could be simple in style. Tendency to follow standard garnishing.</t>
  </si>
  <si>
    <t>Lunch/Dinner Menu</t>
  </si>
  <si>
    <t>Lunch/Dinner Quality and Presentation</t>
  </si>
  <si>
    <t>Good variety on the menu. Child menu. Good presentation of menu and easy to read.</t>
  </si>
  <si>
    <t>Acceptable variety on the menu. Child menu. Acceptable presentation of menu.</t>
  </si>
  <si>
    <t>Excellent variety on the menu. A la carte and table d’hote menus on offer. Child menu. Special dietary menus available. Menu beautifully bound and proffesionally presented.</t>
  </si>
  <si>
    <t xml:space="preserve">Very good variety and balance on the menu with something for all tastes. Special dietary menus available. Child menu. Menu beautifully bound and proffesionally presented. </t>
  </si>
  <si>
    <t>Minimal options and variety on the menu. Basic presentation of menu – for example laminated, no holder</t>
  </si>
  <si>
    <t xml:space="preserve">Exemplary presentation with exquisite garnishes served on appropriate plates. Gastronomic combination of flavours using finest fresh ingredients, colours and textures, served at just the right temperature and on a hot/cold plate as appropriate. Carvery/Buffet to be attended to and refreshed. </t>
  </si>
  <si>
    <t xml:space="preserve">Well-presented food served on appropriate plates with obvious care in execution and attention to visual appeal with interesting garnishes. Combination of colours, textures using fresh ingredients and served at just the right temperature and on a hot/cold plate as appropriate. Carvery/Buffet to be attended to and refreshed. </t>
  </si>
  <si>
    <t>Good food presentation with attractive arrangement and garnishes, using fresh and balanced ingredients. Obvious care and attention paid to preparation.Served on appropriate plates and at the right temperature. Carvery/Buffet to be attended to and refreshed.</t>
  </si>
  <si>
    <t>Food presented in a basic manner with little presentation or garnishing. Acceptable food prepared in a basic way which is sufficiently warm and appetizing.</t>
  </si>
  <si>
    <t>Selection of wines from a minimum of four wine regions. Wine list is  presented at a very good standard and is easy to read.</t>
  </si>
  <si>
    <t>Basic continental breakfast consisting of sliced bread with butter, jam, honey, cheese, pastries, tea/coffee</t>
  </si>
  <si>
    <t xml:space="preserve">Continental breakfast  including range of sliced bread, butter,jam, honey, cheese, meat, croissants, pastries, rolls, fruits, fruit juice and various hot beverages. </t>
  </si>
  <si>
    <t xml:space="preserve">Excellent range of hot and cold food, fruits and beverage items on the breakfast buffet with each item suitably labelled and an excellent standard of presentation. Eggs cooked to guest’s order. Excellent range of fresh ingredients and wide choice of bread and pastries. Freshly pressed juice from local fruits available. Specialty foods and unusual dishes. Table service essential. Sufficient covers for full occupancy. </t>
  </si>
  <si>
    <t>Very good range of hot and cold buffet, fruits and beverages, neatly set out in attractive containers with labels identifying the various items. Eggs cooked to guest’s order. Variety of fresh ingredients. Selection of breads and pastries must be offered. Freshly pressed juice from local fruits available. Sufficient covers for full occupancy.</t>
  </si>
  <si>
    <t>Good range of items on hot and cold buffet, fruits and beverages. Smaller range of cooked items. Fresh ingredients. Perhaps lower skill in preparation, but noticeable attempt to provide variety and some unusual items. Sufficient covers for full occupancy.</t>
  </si>
  <si>
    <t xml:space="preserve">Limited range of common alcoholic and non-alcoholic beverage options. </t>
  </si>
  <si>
    <t>Bar and table service. Good range of alcoholic and soft drinks including premium brands. Wines by the glass. Nibbles available as extras. Local beers and spirits available. Sufficient refrigeration units or cooling systems available. A wine chiller is available. Sufficient range of glassware appropriate for the service of different range of drinks.</t>
  </si>
  <si>
    <t>Bar and table service. Very good range of alcoholic and soft drinks including premium brands for common spirits. Draft and bottled beers and wines by the glass. Nibbles provided with drinks. Local beers and spirits available. Cocktail menu. Sufficient refrigeration units or cooling systems available. A wine chiller is available. Sufficient range of glassware appropriate for the service of different range of drinks.</t>
  </si>
  <si>
    <t>Bar and table service. Excellent range of international alcoholic and and non-alcoholic drinks including premium brands. International wine list. Draft and bottled beers. Nibbles provided with drinks. Local beers and spirits available. Sufficient refrigeration units or cooling systems available. A wine chiller is available.Extensive cocktail menu with house special. Excellent range of glassware appropriate for the service of different range of drinks.</t>
  </si>
  <si>
    <t>Acceptable range of common alcoholic and non-alcoholic drinks, including local beverages.</t>
  </si>
  <si>
    <t>6.11.6</t>
  </si>
  <si>
    <t>6.11.7</t>
  </si>
  <si>
    <t>6.11.8</t>
  </si>
  <si>
    <t>Where there is no separate bar, the hotel will not qualify for the points in this section.</t>
  </si>
  <si>
    <t>6.12.6</t>
  </si>
  <si>
    <t>Basic style of décor but satisfactory overall. Adequate seating provided.Some maintenance issues to be addressed. Adequate standard of cleanliness overall.</t>
  </si>
  <si>
    <t>Dedicated cocktail bar for diners. (This criteria refers to a separate bar/lounge area where guests can order pre-dinner cocktails/drinks and with possibility to order from the menu)</t>
  </si>
  <si>
    <t>Sommelier service is available</t>
  </si>
  <si>
    <t>6.9.1</t>
  </si>
  <si>
    <t>6.9.2</t>
  </si>
  <si>
    <t>6.9.3</t>
  </si>
  <si>
    <t>6.9.4</t>
  </si>
  <si>
    <t>6.9.5</t>
  </si>
  <si>
    <t>Staff are uniformed and clearly identifiable. Immaculate presentation and grooming. Excellent quality name tags. Shoes are in immaculate condition.  Jewellery kept to a minimum and discreet.</t>
  </si>
  <si>
    <t>Very good presentation and grooming.  Uniforms are coordinated and in very good condition. Very good quality name tags. Shoes are in very good condition and very clean. Jewellery kept to a minimum and discreet.</t>
  </si>
  <si>
    <t>Staff have very good knowledge of products on offer and are able to make recommendations</t>
  </si>
  <si>
    <t>6.14.9</t>
  </si>
  <si>
    <t>6.14.10</t>
  </si>
  <si>
    <t>6.14.11</t>
  </si>
  <si>
    <t>A dedicated receiving area is provided, suitably equipped with scales, and with walls and floors that are durable, impervious and easy to clean and disinfect.</t>
  </si>
  <si>
    <t>The kitchen layout  allows for effective workflow (ie. there is a continuous progression of food from preparation to service, with no cross over to avoid cross contamination)</t>
  </si>
  <si>
    <t>A central canopy / extractor hood is available over the main cooking area / ovens and salamanders. Same is well serviced and effective.</t>
  </si>
  <si>
    <t>All areas of the kitchen and ancillary facilities are rodent and pest proof. Fly proof mesh is in good condition and clean. Insectocuters are available and are strategically placed.</t>
  </si>
  <si>
    <t>There are sufficient number of waste bins. All bins are lined with appropriate waste bags and have lids. Waste is collected from the kitchen on a regular basis.</t>
  </si>
  <si>
    <t>Separate waste bins for organic and non-organic material with covers are available.</t>
  </si>
  <si>
    <t>A ventilated Garbage Room/Area is available, enclosed, rodent and insect proof, clean and well maintained.</t>
  </si>
  <si>
    <t xml:space="preserve">All drains in and around the kitchen are covered and connected to the drainage system of the buildings via the grease trap. </t>
  </si>
  <si>
    <t>All floors have a gentle slope towards the drainage point.</t>
  </si>
  <si>
    <t>Floors are of hard, durable, impervious, non corrosive material with non-slippery surfaces that can be easily cleaned and disinfected.</t>
  </si>
  <si>
    <t>Sufficient ventilation is provided either naturally or artificially.</t>
  </si>
  <si>
    <t>There must be appropriate back up sources of power (backup generator or emergency lights) in case of failure of main supply. (Approval of PUC requirement)</t>
  </si>
  <si>
    <t>Cleaning schedules for public areas is in place showing weekly cleaning procedures</t>
  </si>
  <si>
    <t>Double entry doors is provided to the restaurant to facilitate staff coming in or out.</t>
  </si>
  <si>
    <t>The kitchen has clearly designated hot area, cold preparation area, scullery, fish preparation/butchery, dry and cold storage facilities.</t>
  </si>
  <si>
    <t>The kitchen is well designed to easily accommodate the equipment in use and allows for effective circulation of staff.</t>
  </si>
  <si>
    <t xml:space="preserve">Walls are of hard, durable, impervious, non corrosive material that can be easily cleaned and disinfected. </t>
  </si>
  <si>
    <t>Worktops and preparation tables are of hard durable material such as stainless steel or granite surface so that they can be easily cleaned and disinfected.</t>
  </si>
  <si>
    <t>Ceiling is in good condition, clean and without damage.</t>
  </si>
  <si>
    <t xml:space="preserve">Natural and artificial lighting of sufficient intensity is provided. </t>
  </si>
  <si>
    <t>Windows are in good condition and clean. Fly proof mesh are provided where windows are opened and arein good condition.</t>
  </si>
  <si>
    <t>Hand washing and drying facilities are provided. Running hot and cold water is available at all times, together with an antibacterial soap dispenser.</t>
  </si>
  <si>
    <t>Hands free sinks are available.</t>
  </si>
  <si>
    <t>Room service not available.</t>
  </si>
  <si>
    <t>8.1.15</t>
  </si>
  <si>
    <t>Maintenance technician available at four hours notice from 8.00h to 20.00h. Basic consumables in stock</t>
  </si>
  <si>
    <t>24 hour room service available. An excellent range of courses available plus wine/drinks list with an extensive selection of items on offer. A dedicated room service area is available and equipped with excellent quality crockery, cutlery, glassware, linen napkin and cloche. Standard operating procedures are available stating service delivery. Photos of different dish presentations as per the menu are on display.</t>
  </si>
  <si>
    <t xml:space="preserve">12 hour room service available. A good range of courses available with a selection of wine/drinks on offer. Room service area is equipped with good quality crockery, cutlery, glassware.  </t>
  </si>
  <si>
    <t xml:space="preserve">8 hour room service available. Reasonable selection of items on offer. </t>
  </si>
  <si>
    <t>For resort type hotels where guest rooms are a distance away from the kitchen, appropriate dedicated buggy is available to ensure speedy and hygienic food delivery. (Where this criteria is not applicable, these points will be deducted from the total applicable points)</t>
  </si>
  <si>
    <t>Elevators are capable of accommodating a wheelchair plus one other adult. (Where this criteria is not applicable, these points will be deducted from the total applicable points)</t>
  </si>
  <si>
    <t>The term "Public Areas" normally covers all areas of the hotel that guests/the public have access to. Here it covers areas such as corridors; stairs; public toilets and any other public area that does not come under a specific heading, e.g. Restaurant &amp; Bars; Reception etc.( To note, these points will be deducted from the total applicable points for resort type hotels with stand alone villas or bungalows where corridors, stairwell etc are not available.)</t>
  </si>
  <si>
    <t>Express service available 2 hours or less. (This should be clearly stated in the information kit/laundry services information)</t>
  </si>
  <si>
    <t>Closed circuit TV (CCTV) in public areas.</t>
  </si>
  <si>
    <t>Systematic complaint management system  - complaints are monitored, evaluated and responded to promptly. ( An extract of at least two complaints with actions taken to be made available to assessors)</t>
  </si>
  <si>
    <t>Mystery guests are used to provide feedback on guest services and experiences.</t>
  </si>
  <si>
    <t>Analysis of online guest reviews to improve the property’s performance. (Extract to be made available)</t>
  </si>
  <si>
    <t>First aid box must  be available and well stocked as per health requirements. Some of the staff on duty should be trained in its application techniques. (HR to make available list of certified first aiders)</t>
  </si>
  <si>
    <t>Continuous First Aid training program for staff.</t>
  </si>
  <si>
    <t>Doctor/clinic on call (copies of contracts to be made available)</t>
  </si>
  <si>
    <t>Depending on the size and organizational structure of the establishment, there should be at least one suitably qualified and experienced person to assist in the day to day operations. For establishments of 50 rooms and above, an appropriately qualified person should supervise each department.</t>
  </si>
  <si>
    <t>8.2.5</t>
  </si>
  <si>
    <t>All employees must be provided with; uniforms, job description contract of Employment, meals on duty, protective clothing such as gloves, aprons, boots etc.</t>
  </si>
  <si>
    <t>Transportation is provided for staff on duty.</t>
  </si>
  <si>
    <t>Uniforms for each department must be kept in good clean condition in conformity with safety requirements should be provided. All frontline staff should have name tags indicating designation.</t>
  </si>
  <si>
    <t>The hotel must meet the permitted quota for expatriate workers as set by the Ministry of Employment.</t>
  </si>
  <si>
    <t>Over 60% of the hotels's workforce are locals.</t>
  </si>
  <si>
    <t>There is a dedicated person responsible for staff welfare</t>
  </si>
  <si>
    <t xml:space="preserve">The hotel hosts more than one local cultural evening per week, showcasing local music/band, cuisine, art and culture. Staff may wear traditional attire </t>
  </si>
  <si>
    <t xml:space="preserve">The hotel provides opportunities for local entrepreneurs to exhibit and sell products that are based on local culture e.g. art &amp; crafts, food, drinks, and music         </t>
  </si>
  <si>
    <t>The hotel has one dedicated creole restaurant</t>
  </si>
  <si>
    <t xml:space="preserve">The hotel features local dishes on their menu </t>
  </si>
  <si>
    <t xml:space="preserve">The hotel has a designated member of staff responsible for its sustainability practices </t>
  </si>
  <si>
    <t>Regular checks for visible leaks from taps and toilets are done, reported and recorded</t>
  </si>
  <si>
    <t>Water efficient kitchen appliances are available</t>
  </si>
  <si>
    <t>The guest is given an option to decide when s/he wants the towels to be changed</t>
  </si>
  <si>
    <t>The guest is given an option to decide when s/he wants the bed linen to be changed</t>
  </si>
  <si>
    <t>Garden watering is done either early morning or late afternoon to minimize evaporation.</t>
  </si>
  <si>
    <t>Green waste is composted</t>
  </si>
  <si>
    <t>Energy-efficient appliances have been installed at the kitchen and laundry</t>
  </si>
  <si>
    <t>The enterprise uses alternative energy heating systems for hot water</t>
  </si>
  <si>
    <t xml:space="preserve">The hotel uses alternative energy supplies (eg. Solar, PV panels, biogas; hydropower) for the majority of its energy consumption </t>
  </si>
  <si>
    <t>Guest amenities (e.g., soap, shampoo, and lotion) are provided from a bulk dispenser or compostable/recycled bottle or in other sustainable packaging</t>
  </si>
  <si>
    <t xml:space="preserve">The hotel uses phosphate free laundry and dish washing detergent </t>
  </si>
  <si>
    <t>The hotel has a purchasing policy which favours local suppliers, environmentally friendly products e.g., building materials, capital goods, food, consumables. (Documentation to be made available)</t>
  </si>
  <si>
    <t>The hotel monitors usage of waste, water and energy vis-à-vis occupancy with the aim to reduce consumption over time. (Extract to be made available)</t>
  </si>
  <si>
    <t>A dedicated Business Centre is available. Luxuriously furnished and equipped with the latest business technology. Assistance can be provided for secretarial services.</t>
  </si>
  <si>
    <t>Dedicated conference/function for 50+</t>
  </si>
  <si>
    <t>Dedicated conference /function room for 20+</t>
  </si>
  <si>
    <t>Conference Facilities (Note that the criteria under this section do not cover conference facilities offered in a restaurant.)</t>
  </si>
  <si>
    <t xml:space="preserve">Dedicated conference/function Room for 100+ </t>
  </si>
  <si>
    <t>Audiovisual equipment e.g. digital projector, screen, flipcharts, translation equipment, microphones and sound system</t>
  </si>
  <si>
    <t>The conference/function rooms must be well maintained, clean, properly ventilated and with sufficient lighting.</t>
  </si>
  <si>
    <t>10.1.5</t>
  </si>
  <si>
    <t xml:space="preserve">The facility is well furnished with good interior décor </t>
  </si>
  <si>
    <t>The fitness room must be well maintained, clean, properly ventilated and with sufficient lighting.</t>
  </si>
  <si>
    <t>The equipment are clean and well maintained.</t>
  </si>
  <si>
    <t xml:space="preserve">Fitness Room is equipped with limited equipment </t>
  </si>
  <si>
    <t>Fitness Room is available on site and equipped with cardio machines, adequate variety of equipment such as dumb bell, machine for weight training, treadmill etc...)</t>
  </si>
  <si>
    <t>The spa services menu explains clearly the scope and composition, rituals, packages, prices and operating hours and guidelines.</t>
  </si>
  <si>
    <t>Spa facility is available on site with at least two treatment rooms and limited spa menu (at least massage and body treatments)</t>
  </si>
  <si>
    <t>Room temperature and lighting in the rooms can be individually controlled.</t>
  </si>
  <si>
    <t>Swimming pool area must be well maintained and clean.</t>
  </si>
  <si>
    <t>Pool water is clear and Ph and chlorine levels are checked and recorded on a daily basis. (Records for the last week to be made available)</t>
  </si>
  <si>
    <t>Life buoys must be strategically located and visible by all. Same should be in good state of repair.</t>
  </si>
  <si>
    <t>Public safety notice must be strategically located, legible and in good state (stating opening times, emergency info and rules)</t>
  </si>
  <si>
    <t>Pool furniture should be in good condition and clean.</t>
  </si>
  <si>
    <t>Suitably trained and equipped life guards are available.</t>
  </si>
  <si>
    <t xml:space="preserve">Pool attendants available during opening hours. </t>
  </si>
  <si>
    <t>10.5.19</t>
  </si>
  <si>
    <t>Children's playroom is well maintained, clean, properly ventilated and sufficiently lit</t>
  </si>
  <si>
    <t>10.7.6</t>
  </si>
  <si>
    <t>10.7.7</t>
  </si>
  <si>
    <t xml:space="preserve">Babysitter service is offered </t>
  </si>
  <si>
    <t xml:space="preserve">Complimentary non-motorised water sports are offered </t>
  </si>
  <si>
    <t>10.9.</t>
  </si>
  <si>
    <t xml:space="preserve">The facility should be clean and well maintained </t>
  </si>
  <si>
    <t>An additional souvenir shop is available and stocked with locally produced arts and crafts</t>
  </si>
  <si>
    <t>A shop is available stocked with items convenient to travellers with some locally produced souvenirs</t>
  </si>
  <si>
    <t>Hotel shop is leased to a local entrepreneur</t>
  </si>
  <si>
    <t xml:space="preserve">Hotel provides buggies for guest transfers (Where this criteria is not applicable for a hotel, the points will be deducted from the total applicable points) </t>
  </si>
  <si>
    <t xml:space="preserve">Hotel makes buggies/bicycles available to guests (Where this criteria is not applicable for a hotel, the points will be deducted from the total applicable points) </t>
  </si>
  <si>
    <t xml:space="preserve">Where buggies and bicycles are provided, they should be well maintained, clean and regularly serviced. (Where this criteria is not applicable for a hotel, the points will be deducted from the total applicable points) </t>
  </si>
  <si>
    <t xml:space="preserve">Reception Service Hours available 14 hrs. </t>
  </si>
  <si>
    <t>2.8.16</t>
  </si>
  <si>
    <t>Full laundry service available 7 days a week. (Where this service is contracted out, the hotel will still qualify for these points subject to relevant documentation/contract being made available)</t>
  </si>
  <si>
    <t>Limited laundry service minimum 3 days a week.</t>
  </si>
  <si>
    <t>Dry cleaning service available</t>
  </si>
  <si>
    <t>Personalised greeting for each guest or a present in the room.</t>
  </si>
  <si>
    <t>18 hour room service available. A very good range of courses available plus wine/drinks list with a very good selection of items on offer. A dedicated room service area is available and equipped with very good quality crockery, cutlery, glassware, linen napkin and cloche. Photos of different dish presentations as per the menu are on display.</t>
  </si>
  <si>
    <t>Basic design of garden and landscaping.  Gardens and enclosed area around the establishment are kept tidy.</t>
  </si>
  <si>
    <t>E-version or daily newspapers are provided, both local and international.</t>
  </si>
  <si>
    <t>Minimum bedroom size is 15 square meters. (Excluding bathrooms, balconies/terraces). Hotels built before 2016 will be exempted from this criteria.</t>
  </si>
  <si>
    <t>Operator assisted calls from the room for 14 hours.</t>
  </si>
  <si>
    <t>Double bed minimum sizes of 2m x 2m. Single bed minimum size of 1m x 2m. High quality mattress (height of at least 22cm) which offers enhanced comfort such as memory foam and is clean and well kept. Bed bases in excellent condition and if they are visible should blend in with the décor.  Excellent quality decorative headboards offering comfort.</t>
  </si>
  <si>
    <t>Double bed minimum sizes of 1.8m x 2m. Single bed minimum size of 0.9m x 2m. Very good quality mattresses height of at least 18 cm) and bed bases. Matching quality ensemble. Decorative headboards offering an element of comfort.</t>
  </si>
  <si>
    <t>Double bed minimum sizes of 1.8m x 1.9m. Single bed minimum size of 0.9m x 1.9m Good quality bed frames and modestly enhanced design and quality mattress (height of 13cm) and bed base. Good quality headboards required.</t>
  </si>
  <si>
    <t>Full turn-down service provided for all rooms. Bed turned down appropriately and complimentary sweet or chocolate placed on pillows. Bathrobe and slippers appropriately placed in relation to the bed. Room tidied, any trays taken away. Lights on and curtains drawn in the evening. Waste paper bins emptied. Bathroom towels replenished if necessary and bathroom tidied and cleaned if it has been used.</t>
  </si>
  <si>
    <t>Partial turndown service provided for all rooms. Room tidied, any trays taken away. Lights on and curtains drawn in the evening. Bed turned down.</t>
  </si>
  <si>
    <t>Very good quality double ply toilet paper. A reasonable proportion (minimum 6) very good quality items from the above list. Branded with hotel logo.</t>
  </si>
  <si>
    <t>Guest Bathrooms</t>
  </si>
  <si>
    <t>Free Wi-Fi in public areas</t>
  </si>
  <si>
    <t>5.3.6</t>
  </si>
  <si>
    <t>Free Wi-Fi in public areas.</t>
  </si>
  <si>
    <t>Restaurant &amp; Bar</t>
  </si>
  <si>
    <t>Extensive wine selection. Recommended wines accompany different dishes.  Wine list is beautifully bound and professionally printed.</t>
  </si>
  <si>
    <t>Extensive wine selection. Recommended wines accompany different dishes. Wine list is beautifully bound and professionally printed.</t>
  </si>
  <si>
    <t>Selection of two wine regions. Good presentation of wine list.</t>
  </si>
  <si>
    <r>
      <rPr>
        <sz val="12"/>
        <rFont val="Arial Narrow"/>
        <family val="2"/>
      </rPr>
      <t>International direct dial (IDD) phones are available and guests can dial an external number directly from the room instead of going through the switchboard/Reception. Applicable rates clearly displayed.</t>
    </r>
    <r>
      <rPr>
        <sz val="12"/>
        <color rgb="FFFF0000"/>
        <rFont val="Arial Narrow"/>
        <family val="2"/>
      </rPr>
      <t xml:space="preserve"> </t>
    </r>
    <r>
      <rPr>
        <sz val="12"/>
        <rFont val="Arial Narrow"/>
        <family val="2"/>
      </rPr>
      <t>Hotel telephone number, Reception or switchboard number, and the room extension number are displayed</t>
    </r>
  </si>
  <si>
    <t>Business Practices</t>
  </si>
  <si>
    <t>3.3.12</t>
  </si>
  <si>
    <t>At least one universally accessible parking space is available</t>
  </si>
  <si>
    <t xml:space="preserve">Reservations are dealt with promptly, all necessary guest information is taken and confirmation provided. </t>
  </si>
  <si>
    <t>Bedside table/locker is above 38 cms in width</t>
  </si>
  <si>
    <t xml:space="preserve"> Table heights cater for universal accessibility. Minimum height 71 cms.</t>
  </si>
  <si>
    <t>Information on procedures in the event of an emergency and after hours contacts for assistance must be clearly displayed and available in English and French and other languages of the hotel’s main clientele, incorporating diagrams.</t>
  </si>
  <si>
    <t xml:space="preserve">A dedicated Business Centre is available. Well furnished and adequately equipped with the appropriate business technology. </t>
  </si>
  <si>
    <t>Spa facility is available on site with several treatment rooms and extensive spa menu. (massage, body treatments, beauty farm - facial, manicure, pedicure, peeling, stress relaxation massage)</t>
  </si>
  <si>
    <t>Depth markings are clearly shown on each pool</t>
  </si>
  <si>
    <t>Towel for beach or pool is provided.</t>
  </si>
  <si>
    <t>Baby sitting service is available on request</t>
  </si>
  <si>
    <t>Baby sitting service is complimentary</t>
  </si>
  <si>
    <t>Approved on 10th January 2017 by Claire Gantly on behalf of UNWTO.</t>
  </si>
  <si>
    <r>
      <t>The letter</t>
    </r>
    <r>
      <rPr>
        <b/>
        <sz val="9"/>
        <color theme="1"/>
        <rFont val="Arial"/>
        <family val="2"/>
      </rPr>
      <t xml:space="preserve"> “</t>
    </r>
    <r>
      <rPr>
        <sz val="9"/>
        <color theme="1"/>
        <rFont val="Arial"/>
        <family val="2"/>
      </rPr>
      <t>M” denotes that a particular requirement is mandatory for all premises regardless of potential star rating.</t>
    </r>
  </si>
  <si>
    <t>Where a section or a criterion does not apply to the hotel (as identified in the relevant sections), the respective points allocated to it will be deducted from the total applicable points.</t>
  </si>
  <si>
    <t>Minimum size of 24sqm (Excluding bathrooms, balconies/terraces). Generous space to allow comfortable movement in the room.</t>
  </si>
  <si>
    <t>Adequate artificial or natural ventilation must be available.</t>
  </si>
  <si>
    <t>Opaque windows or curtains / blinds must be provided if necessary to ensure guest privacy.</t>
  </si>
  <si>
    <t>Walls, ceilings and floors must be well maintained; free from stains, cracks, without missing tiles.</t>
  </si>
  <si>
    <t>Hotels below 100 rooms has two restaurants and one of the available restaurants is a fine dining or speciality restaurant.</t>
  </si>
  <si>
    <t>Excellent variety on the menu. A la carte and table d’hote menus on offer. Child menu. Special dietary menus available. Menu beautifully bound and profesionally presented.</t>
  </si>
  <si>
    <t xml:space="preserve">All hotels must have at least one public/coffee bar. </t>
  </si>
  <si>
    <t>Bar areas must be well maintained and clean and hygienic. All equipment including sinks, dishwasher, wash hand basins must be in good working order and clean.</t>
  </si>
  <si>
    <t xml:space="preserve">All kitchen and ancillary facilities must be well maintained, clean and hygienic. All equipments, appliances and facilities must be in good working order and clean. </t>
  </si>
  <si>
    <t>Cleaning schedules for public areas are in place showing daily, weekly and periodic cleaning procedures</t>
  </si>
  <si>
    <t>Cleaning schedules for public areas are in place showing periodic cleaning procedures</t>
  </si>
  <si>
    <t>Maintenance technician is available 24/7. Replacement consumables and spare parts availbale in stock. Replacement electrical fixtures e.g TVs, minibars, telephones, hairdryers in stock.</t>
  </si>
  <si>
    <t>Maintenance technician is available 08.00- 18.00h and on call up to 22.00 Replacement consumables and spare parts availbale in stock. Replacement electrical fixtures e.g TVs, minibars, telephones, hairdryers in stock.</t>
  </si>
  <si>
    <t xml:space="preserve">Maintenance technician is available 08 00 -16 00h and on call up to 20.00 Replacement consumables and spare parts in stock. </t>
  </si>
  <si>
    <t>All food handlersmust undergo medical examination as required by the Public Health Authority. Copies of the medical certificate shall be kept by the management and provided for the attention of the respective regulatory bodies upon request. No person shall be employed or allowed to work in any food premises unless he has been declared medically fit by a medical officer</t>
  </si>
  <si>
    <t>Above 10 staff they must have a separate changing room and lockers and the sanitary facilities must comply with the Planning Authority Regulations</t>
  </si>
  <si>
    <t>The hotel re-uses its grey water for garden watering. This must be in conformity with relevant agency requirements. (Documentation to be made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</si>
</sst>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0"/>
  </numFmts>
  <fonts count="56" x14ac:knownFonts="1">
    <font>
      <sz val="11"/>
      <color theme="1"/>
      <name val="Calibri"/>
      <family val="2"/>
      <scheme val="minor"/>
    </font>
    <font>
      <sz val="11"/>
      <color rgb="FF006100"/>
      <name val="Calibri"/>
      <family val="2"/>
      <scheme val="minor"/>
    </font>
    <font>
      <b/>
      <sz val="11"/>
      <color theme="1"/>
      <name val="Calibri"/>
      <family val="2"/>
      <scheme val="minor"/>
    </font>
    <font>
      <b/>
      <sz val="12"/>
      <color theme="1"/>
      <name val="Arial Narrow"/>
      <family val="2"/>
    </font>
    <font>
      <b/>
      <sz val="11"/>
      <color theme="1"/>
      <name val="Arial Narrow"/>
      <family val="2"/>
    </font>
    <font>
      <sz val="11"/>
      <color theme="1"/>
      <name val="Arial Narrow"/>
      <family val="2"/>
    </font>
    <font>
      <sz val="12"/>
      <color theme="1"/>
      <name val="Arial Narrow"/>
      <family val="2"/>
    </font>
    <font>
      <sz val="9"/>
      <color theme="1"/>
      <name val="Arial"/>
      <family val="2"/>
    </font>
    <font>
      <sz val="8"/>
      <color theme="1"/>
      <name val="Arial"/>
      <family val="2"/>
    </font>
    <font>
      <b/>
      <sz val="8"/>
      <color theme="1"/>
      <name val="Arial"/>
      <family val="2"/>
    </font>
    <font>
      <b/>
      <sz val="8"/>
      <color theme="1"/>
      <name val="Arial Narrow"/>
      <family val="2"/>
    </font>
    <font>
      <sz val="8"/>
      <color theme="1"/>
      <name val="Arial Narrow"/>
      <family val="2"/>
    </font>
    <font>
      <sz val="11"/>
      <color theme="1"/>
      <name val="Calibri"/>
      <family val="2"/>
      <scheme val="minor"/>
    </font>
    <font>
      <sz val="11"/>
      <color indexed="8"/>
      <name val="Arial Narrow"/>
      <family val="2"/>
    </font>
    <font>
      <b/>
      <sz val="11"/>
      <color theme="0"/>
      <name val="Arial Narrow"/>
      <family val="2"/>
    </font>
    <font>
      <b/>
      <sz val="11"/>
      <color indexed="8"/>
      <name val="Arial Narrow"/>
      <family val="2"/>
    </font>
    <font>
      <sz val="10"/>
      <color theme="1"/>
      <name val="Calibri"/>
      <family val="2"/>
      <scheme val="minor"/>
    </font>
    <font>
      <sz val="11"/>
      <color theme="1"/>
      <name val="Calibri"/>
      <family val="2"/>
    </font>
    <font>
      <b/>
      <sz val="14"/>
      <color rgb="FF000000"/>
      <name val="Calibri"/>
      <family val="2"/>
    </font>
    <font>
      <sz val="14"/>
      <color rgb="FF000000"/>
      <name val="Calibri"/>
      <family val="2"/>
    </font>
    <font>
      <b/>
      <sz val="11"/>
      <name val="Arial Narrow"/>
      <family val="2"/>
    </font>
    <font>
      <sz val="9"/>
      <color theme="1"/>
      <name val="Calibri"/>
      <family val="2"/>
      <scheme val="minor"/>
    </font>
    <font>
      <b/>
      <sz val="9"/>
      <color theme="1"/>
      <name val="Arial Narrow"/>
      <family val="2"/>
    </font>
    <font>
      <sz val="9"/>
      <color theme="1"/>
      <name val="Arial Narrow"/>
      <family val="2"/>
    </font>
    <font>
      <b/>
      <sz val="9"/>
      <color theme="1"/>
      <name val="Calibri"/>
      <family val="2"/>
      <scheme val="minor"/>
    </font>
    <font>
      <sz val="9"/>
      <color rgb="FFFF0000"/>
      <name val="Arial Narrow"/>
      <family val="2"/>
    </font>
    <font>
      <sz val="9"/>
      <name val="Arial Narrow"/>
      <family val="2"/>
    </font>
    <font>
      <b/>
      <sz val="9"/>
      <color rgb="FFFF0000"/>
      <name val="Arial Narrow"/>
      <family val="2"/>
    </font>
    <font>
      <b/>
      <sz val="9"/>
      <name val="Arial Narrow"/>
      <family val="2"/>
    </font>
    <font>
      <b/>
      <sz val="9"/>
      <color theme="1"/>
      <name val="Arial"/>
      <family val="2"/>
    </font>
    <font>
      <b/>
      <sz val="9"/>
      <color rgb="FF006100"/>
      <name val="Calibri"/>
      <family val="2"/>
      <scheme val="minor"/>
    </font>
    <font>
      <sz val="9"/>
      <color rgb="FFFF0000"/>
      <name val="Calibri"/>
      <family val="2"/>
      <scheme val="minor"/>
    </font>
    <font>
      <sz val="16"/>
      <color theme="1"/>
      <name val="Calibri"/>
      <family val="2"/>
      <scheme val="minor"/>
    </font>
    <font>
      <b/>
      <sz val="10"/>
      <color theme="1"/>
      <name val="Arial Narrow"/>
      <family val="2"/>
    </font>
    <font>
      <sz val="11"/>
      <name val="Arial Narrow"/>
      <family val="2"/>
    </font>
    <font>
      <sz val="12"/>
      <name val="Arial Narrow"/>
      <family val="2"/>
    </font>
    <font>
      <sz val="11"/>
      <color theme="1"/>
      <name val="Wingdings"/>
      <charset val="2"/>
    </font>
    <font>
      <b/>
      <sz val="9.5"/>
      <color theme="1"/>
      <name val="Arial"/>
      <family val="2"/>
    </font>
    <font>
      <strike/>
      <sz val="9"/>
      <color theme="1"/>
      <name val="Arial Narrow"/>
      <family val="2"/>
    </font>
    <font>
      <b/>
      <sz val="8"/>
      <name val="Arial Narrow"/>
      <family val="2"/>
    </font>
    <font>
      <vertAlign val="superscript"/>
      <sz val="9"/>
      <color theme="1"/>
      <name val="Arial"/>
      <family val="2"/>
    </font>
    <font>
      <b/>
      <sz val="9"/>
      <color rgb="FFFF0000"/>
      <name val="Calibri"/>
      <family val="2"/>
      <scheme val="minor"/>
    </font>
    <font>
      <b/>
      <strike/>
      <sz val="9"/>
      <color rgb="FFFF0000"/>
      <name val="Calibri"/>
      <family val="2"/>
      <scheme val="minor"/>
    </font>
    <font>
      <sz val="9"/>
      <name val="Calibri"/>
      <family val="2"/>
      <scheme val="minor"/>
    </font>
    <font>
      <sz val="14"/>
      <name val="Calibri"/>
      <family val="2"/>
    </font>
    <font>
      <b/>
      <sz val="12"/>
      <color theme="0"/>
      <name val="Arial Narrow"/>
      <family val="2"/>
    </font>
    <font>
      <b/>
      <sz val="9"/>
      <color theme="0"/>
      <name val="Arial Narrow"/>
      <family val="2"/>
    </font>
    <font>
      <b/>
      <sz val="10"/>
      <name val="Arial Narrow"/>
      <family val="2"/>
    </font>
    <font>
      <b/>
      <sz val="10"/>
      <color theme="0"/>
      <name val="Arial Narrow"/>
      <family val="2"/>
    </font>
    <font>
      <b/>
      <sz val="8"/>
      <color theme="0"/>
      <name val="Arial Narrow"/>
      <family val="2"/>
    </font>
    <font>
      <sz val="11"/>
      <color theme="0"/>
      <name val="Arial Narrow"/>
      <family val="2"/>
    </font>
    <font>
      <sz val="12"/>
      <color rgb="FFFF0000"/>
      <name val="Arial Narrow"/>
      <family val="2"/>
    </font>
    <font>
      <sz val="10"/>
      <color theme="1"/>
      <name val="Arial"/>
      <family val="2"/>
    </font>
    <font>
      <b/>
      <sz val="10"/>
      <color theme="1"/>
      <name val="Calibri"/>
      <family val="2"/>
      <scheme val="minor"/>
    </font>
    <font>
      <sz val="9"/>
      <color theme="1"/>
      <name val="Wingdings"/>
      <charset val="2"/>
    </font>
    <font>
      <sz val="10"/>
      <color theme="1"/>
      <name val="Arial Narrow"/>
      <family val="2"/>
    </font>
  </fonts>
  <fills count="19">
    <fill>
      <patternFill patternType="none"/>
    </fill>
    <fill>
      <patternFill patternType="gray125"/>
    </fill>
    <fill>
      <patternFill patternType="solid">
        <fgColor rgb="FFC6EFCE"/>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24994659260841701"/>
        <bgColor indexed="64"/>
      </patternFill>
    </fill>
    <fill>
      <patternFill patternType="solid">
        <fgColor rgb="FF92D050"/>
        <bgColor indexed="64"/>
      </patternFill>
    </fill>
    <fill>
      <patternFill patternType="solid">
        <fgColor theme="5" tint="-0.249977111117893"/>
        <bgColor indexed="64"/>
      </patternFill>
    </fill>
    <fill>
      <patternFill patternType="solid">
        <fgColor rgb="FFE88CBC"/>
        <bgColor indexed="64"/>
      </patternFill>
    </fill>
    <fill>
      <patternFill patternType="solid">
        <fgColor theme="4" tint="-0.249977111117893"/>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820000"/>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rgb="FF000000"/>
      </right>
      <top style="medium">
        <color rgb="FF000000"/>
      </top>
      <bottom style="medium">
        <color rgb="FF000000"/>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569">
    <xf numFmtId="0" fontId="0" fillId="0" borderId="0" xfId="0"/>
    <xf numFmtId="0" fontId="3" fillId="0" borderId="1" xfId="0" applyFont="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xf numFmtId="0" fontId="3" fillId="3" borderId="1" xfId="0" applyFont="1" applyFill="1" applyBorder="1" applyAlignment="1">
      <alignment horizontal="center" vertical="center" wrapText="1"/>
    </xf>
    <xf numFmtId="0" fontId="7"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0" fillId="0" borderId="0" xfId="0" applyAlignment="1">
      <alignment horizont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1" xfId="0" applyFont="1" applyBorder="1"/>
    <xf numFmtId="0" fontId="11" fillId="0" borderId="0" xfId="0" applyFont="1"/>
    <xf numFmtId="0" fontId="13" fillId="0" borderId="0" xfId="0" applyFont="1" applyAlignment="1">
      <alignment horizontal="left"/>
    </xf>
    <xf numFmtId="0" fontId="5" fillId="0" borderId="0" xfId="0" applyFont="1"/>
    <xf numFmtId="0" fontId="5" fillId="0" borderId="0" xfId="0" applyNumberFormat="1" applyFont="1"/>
    <xf numFmtId="9" fontId="0" fillId="0" borderId="0" xfId="0" applyNumberFormat="1" applyAlignment="1">
      <alignment horizontal="right"/>
    </xf>
    <xf numFmtId="0" fontId="0" fillId="0" borderId="0" xfId="0" applyNumberFormat="1" applyAlignment="1">
      <alignment horizontal="right"/>
    </xf>
    <xf numFmtId="9" fontId="0" fillId="0" borderId="0" xfId="2" applyFont="1" applyAlignment="1">
      <alignment horizontal="right"/>
    </xf>
    <xf numFmtId="0" fontId="13" fillId="0" borderId="0" xfId="0" applyFont="1" applyAlignment="1">
      <alignment horizontal="right"/>
    </xf>
    <xf numFmtId="0" fontId="13" fillId="0" borderId="0" xfId="0" applyNumberFormat="1" applyFont="1" applyAlignment="1">
      <alignment horizontal="right"/>
    </xf>
    <xf numFmtId="9" fontId="0" fillId="0" borderId="0" xfId="0" applyNumberFormat="1" applyFont="1" applyAlignment="1">
      <alignment horizontal="right"/>
    </xf>
    <xf numFmtId="0" fontId="0" fillId="0" borderId="0" xfId="0" applyNumberFormat="1" applyFont="1" applyAlignment="1">
      <alignment horizontal="right"/>
    </xf>
    <xf numFmtId="0" fontId="15" fillId="5" borderId="1" xfId="0" applyFont="1" applyFill="1" applyBorder="1" applyAlignment="1">
      <alignment horizontal="left"/>
    </xf>
    <xf numFmtId="0" fontId="15" fillId="5" borderId="1" xfId="0" applyFont="1" applyFill="1" applyBorder="1" applyAlignment="1">
      <alignment horizontal="right"/>
    </xf>
    <xf numFmtId="1" fontId="15" fillId="5" borderId="1" xfId="0" applyNumberFormat="1" applyFont="1" applyFill="1" applyBorder="1" applyAlignment="1">
      <alignment horizontal="right"/>
    </xf>
    <xf numFmtId="0" fontId="15" fillId="5" borderId="1" xfId="0" applyNumberFormat="1" applyFont="1" applyFill="1" applyBorder="1" applyAlignment="1">
      <alignment horizontal="left"/>
    </xf>
    <xf numFmtId="0" fontId="15" fillId="5" borderId="1" xfId="0" applyNumberFormat="1" applyFont="1" applyFill="1" applyBorder="1" applyAlignment="1">
      <alignment horizontal="right"/>
    </xf>
    <xf numFmtId="0" fontId="17" fillId="0" borderId="0" xfId="0" applyFont="1" applyFill="1" applyBorder="1"/>
    <xf numFmtId="0" fontId="18" fillId="0" borderId="0" xfId="0" applyFont="1" applyFill="1" applyBorder="1"/>
    <xf numFmtId="0" fontId="19" fillId="0" borderId="0" xfId="0" applyFont="1" applyFill="1" applyBorder="1"/>
    <xf numFmtId="9" fontId="19" fillId="0" borderId="0" xfId="0" applyNumberFormat="1" applyFont="1" applyFill="1" applyBorder="1"/>
    <xf numFmtId="9" fontId="18" fillId="0" borderId="0" xfId="0" applyNumberFormat="1" applyFont="1" applyFill="1" applyBorder="1"/>
    <xf numFmtId="1" fontId="6" fillId="0" borderId="0" xfId="0" applyNumberFormat="1" applyFont="1" applyFill="1" applyBorder="1" applyAlignment="1">
      <alignment vertical="center" wrapText="1"/>
    </xf>
    <xf numFmtId="0" fontId="16" fillId="6" borderId="0" xfId="0" applyFont="1" applyFill="1"/>
    <xf numFmtId="1" fontId="3" fillId="6" borderId="0" xfId="0" applyNumberFormat="1" applyFont="1" applyFill="1" applyAlignment="1">
      <alignment textRotation="90"/>
    </xf>
    <xf numFmtId="0" fontId="3" fillId="6" borderId="0" xfId="0" applyNumberFormat="1" applyFont="1" applyFill="1" applyAlignment="1">
      <alignment textRotation="90"/>
    </xf>
    <xf numFmtId="9" fontId="3" fillId="6" borderId="0" xfId="0" applyNumberFormat="1" applyFont="1" applyFill="1" applyAlignment="1">
      <alignment horizontal="right" textRotation="90"/>
    </xf>
    <xf numFmtId="0" fontId="3" fillId="6" borderId="0" xfId="0" applyNumberFormat="1" applyFont="1" applyFill="1" applyAlignment="1">
      <alignment horizontal="right" textRotation="90"/>
    </xf>
    <xf numFmtId="9" fontId="3" fillId="6" borderId="0" xfId="2" applyFont="1" applyFill="1" applyAlignment="1">
      <alignment horizontal="right" textRotation="90"/>
    </xf>
    <xf numFmtId="2" fontId="14" fillId="0" borderId="0" xfId="0" applyNumberFormat="1" applyFont="1" applyFill="1" applyBorder="1" applyAlignment="1">
      <alignment horizontal="righ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right" vertical="center" wrapText="1"/>
    </xf>
    <xf numFmtId="1" fontId="14" fillId="0" borderId="0" xfId="0" applyNumberFormat="1" applyFont="1" applyFill="1" applyBorder="1" applyAlignment="1">
      <alignment horizontal="right" vertical="center" wrapText="1"/>
    </xf>
    <xf numFmtId="9" fontId="14" fillId="0" borderId="0" xfId="0" applyNumberFormat="1" applyFont="1" applyFill="1" applyBorder="1" applyAlignment="1">
      <alignment horizontal="right" vertical="center" wrapText="1"/>
    </xf>
    <xf numFmtId="0" fontId="14" fillId="0" borderId="0" xfId="0" applyNumberFormat="1" applyFont="1" applyFill="1" applyBorder="1" applyAlignment="1">
      <alignment horizontal="right" vertical="center" wrapText="1"/>
    </xf>
    <xf numFmtId="9" fontId="14" fillId="0" borderId="0" xfId="2" applyFont="1" applyFill="1" applyBorder="1" applyAlignment="1">
      <alignment horizontal="right" vertical="center" wrapText="1"/>
    </xf>
    <xf numFmtId="0" fontId="3" fillId="6" borderId="0" xfId="0" applyFont="1" applyFill="1" applyAlignment="1">
      <alignment textRotation="90" wrapText="1"/>
    </xf>
    <xf numFmtId="0" fontId="15" fillId="5" borderId="4" xfId="0" applyFont="1" applyFill="1" applyBorder="1" applyAlignment="1">
      <alignment horizontal="left"/>
    </xf>
    <xf numFmtId="0" fontId="15" fillId="5" borderId="11" xfId="0" applyFont="1" applyFill="1" applyBorder="1" applyAlignment="1">
      <alignment horizontal="left"/>
    </xf>
    <xf numFmtId="1" fontId="15" fillId="5" borderId="4" xfId="0" applyNumberFormat="1" applyFont="1" applyFill="1" applyBorder="1" applyAlignment="1">
      <alignment horizontal="left"/>
    </xf>
    <xf numFmtId="0" fontId="15" fillId="5" borderId="4" xfId="0" applyNumberFormat="1" applyFont="1" applyFill="1" applyBorder="1" applyAlignment="1">
      <alignment horizontal="left"/>
    </xf>
    <xf numFmtId="9" fontId="15" fillId="5" borderId="4" xfId="2" applyFont="1" applyFill="1" applyBorder="1" applyAlignment="1">
      <alignment horizontal="right"/>
    </xf>
    <xf numFmtId="0" fontId="21" fillId="0" borderId="1" xfId="0" applyFont="1" applyBorder="1"/>
    <xf numFmtId="0" fontId="22" fillId="3" borderId="1" xfId="0" applyFont="1" applyFill="1" applyBorder="1" applyAlignment="1">
      <alignment horizontal="left" vertical="center" wrapText="1"/>
    </xf>
    <xf numFmtId="0" fontId="21" fillId="0" borderId="0" xfId="0" applyFont="1"/>
    <xf numFmtId="0" fontId="22" fillId="0" borderId="3" xfId="0" applyFont="1" applyFill="1" applyBorder="1" applyAlignment="1">
      <alignment vertical="center" wrapText="1"/>
    </xf>
    <xf numFmtId="0" fontId="21" fillId="0" borderId="3" xfId="0" applyFont="1" applyFill="1" applyBorder="1" applyAlignment="1">
      <alignment horizontal="center"/>
    </xf>
    <xf numFmtId="0" fontId="21" fillId="0" borderId="0" xfId="0" applyFont="1" applyFill="1"/>
    <xf numFmtId="0" fontId="22" fillId="0" borderId="2"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7" xfId="0" applyFont="1" applyBorder="1" applyAlignment="1">
      <alignment vertical="center" wrapText="1"/>
    </xf>
    <xf numFmtId="0" fontId="21" fillId="0" borderId="1" xfId="0" applyFont="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right" vertical="center" wrapText="1"/>
    </xf>
    <xf numFmtId="0" fontId="22" fillId="0" borderId="1" xfId="0" applyFont="1" applyBorder="1" applyAlignment="1">
      <alignment vertical="center" wrapText="1"/>
    </xf>
    <xf numFmtId="0" fontId="22" fillId="0" borderId="7" xfId="0" applyFont="1" applyBorder="1" applyAlignment="1">
      <alignment vertical="center" wrapText="1"/>
    </xf>
    <xf numFmtId="0" fontId="21" fillId="0" borderId="1" xfId="0" applyFont="1" applyFill="1" applyBorder="1"/>
    <xf numFmtId="0" fontId="22" fillId="0" borderId="2"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left" vertical="center" wrapText="1"/>
    </xf>
    <xf numFmtId="0" fontId="21" fillId="0" borderId="2" xfId="0" applyFont="1" applyBorder="1"/>
    <xf numFmtId="0" fontId="21" fillId="0" borderId="0" xfId="0" applyFont="1" applyBorder="1"/>
    <xf numFmtId="0" fontId="21" fillId="4" borderId="0" xfId="0" applyFont="1" applyFill="1"/>
    <xf numFmtId="0" fontId="21" fillId="0" borderId="0" xfId="0" applyFont="1" applyAlignment="1">
      <alignment horizontal="center"/>
    </xf>
    <xf numFmtId="0" fontId="22" fillId="0" borderId="7" xfId="0" applyFont="1" applyBorder="1" applyAlignment="1">
      <alignment horizontal="center" vertical="center" wrapText="1"/>
    </xf>
    <xf numFmtId="0" fontId="22" fillId="0" borderId="1" xfId="0" applyFont="1" applyFill="1" applyBorder="1" applyAlignment="1">
      <alignment vertical="center" wrapText="1"/>
    </xf>
    <xf numFmtId="0" fontId="23" fillId="0" borderId="1" xfId="0"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2"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3" fillId="0" borderId="4" xfId="0" applyFont="1" applyBorder="1" applyAlignment="1">
      <alignment vertical="center" wrapText="1"/>
    </xf>
    <xf numFmtId="0" fontId="22" fillId="0" borderId="1" xfId="0" applyFont="1" applyBorder="1" applyAlignment="1">
      <alignment horizontal="right"/>
    </xf>
    <xf numFmtId="0" fontId="23" fillId="0" borderId="6" xfId="0" applyFont="1" applyBorder="1" applyAlignment="1">
      <alignment horizontal="center" vertical="center" wrapText="1"/>
    </xf>
    <xf numFmtId="0" fontId="26" fillId="0" borderId="1" xfId="0" applyFont="1" applyBorder="1" applyAlignment="1">
      <alignment vertical="center" wrapText="1"/>
    </xf>
    <xf numFmtId="0" fontId="22" fillId="0" borderId="1" xfId="0" applyFont="1" applyFill="1" applyBorder="1" applyAlignment="1">
      <alignment horizontal="right" vertical="center" wrapText="1"/>
    </xf>
    <xf numFmtId="0" fontId="22" fillId="0" borderId="7" xfId="0" applyFont="1" applyFill="1" applyBorder="1" applyAlignment="1">
      <alignment vertical="center" wrapText="1"/>
    </xf>
    <xf numFmtId="0" fontId="23" fillId="0" borderId="1" xfId="0" applyFont="1" applyBorder="1" applyAlignment="1">
      <alignment horizontal="left" vertical="center" wrapText="1"/>
    </xf>
    <xf numFmtId="0" fontId="24" fillId="0" borderId="0" xfId="0" applyFont="1"/>
    <xf numFmtId="0" fontId="22" fillId="0" borderId="2" xfId="0" applyFont="1" applyFill="1" applyBorder="1" applyAlignment="1">
      <alignment horizontal="center" vertical="center"/>
    </xf>
    <xf numFmtId="0" fontId="22" fillId="0" borderId="1" xfId="0" applyFont="1" applyFill="1" applyBorder="1" applyAlignment="1">
      <alignment vertical="center"/>
    </xf>
    <xf numFmtId="0" fontId="22" fillId="0" borderId="4" xfId="0" applyFont="1" applyFill="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2" fillId="0" borderId="7" xfId="0" applyFont="1" applyBorder="1" applyAlignment="1">
      <alignment horizontal="right" vertical="center" wrapText="1"/>
    </xf>
    <xf numFmtId="0" fontId="30" fillId="0" borderId="1" xfId="1" applyFont="1" applyFill="1" applyBorder="1" applyAlignment="1">
      <alignment horizontal="center" vertical="center" wrapText="1"/>
    </xf>
    <xf numFmtId="0" fontId="21" fillId="0" borderId="6" xfId="0" applyFont="1" applyBorder="1"/>
    <xf numFmtId="0" fontId="27"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7" fillId="0" borderId="6" xfId="0" applyFont="1" applyBorder="1" applyAlignment="1">
      <alignment vertical="center" wrapText="1"/>
    </xf>
    <xf numFmtId="0" fontId="27" fillId="0" borderId="1" xfId="0" applyFont="1" applyFill="1" applyBorder="1" applyAlignment="1">
      <alignment vertical="center" wrapText="1"/>
    </xf>
    <xf numFmtId="0" fontId="27"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31" fillId="0" borderId="0" xfId="0" applyFont="1"/>
    <xf numFmtId="0" fontId="21" fillId="0" borderId="0" xfId="0" applyFont="1" applyFill="1" applyBorder="1"/>
    <xf numFmtId="0" fontId="21" fillId="0" borderId="0" xfId="0" applyFont="1" applyBorder="1" applyAlignment="1">
      <alignment horizontal="right"/>
    </xf>
    <xf numFmtId="0" fontId="0" fillId="0" borderId="1" xfId="0" applyBorder="1"/>
    <xf numFmtId="0" fontId="6" fillId="0" borderId="1" xfId="0" applyFont="1" applyBorder="1" applyAlignment="1">
      <alignment horizontal="left" vertical="center" wrapText="1"/>
    </xf>
    <xf numFmtId="2" fontId="20" fillId="0" borderId="0" xfId="0" applyNumberFormat="1" applyFont="1" applyFill="1" applyBorder="1" applyAlignment="1">
      <alignment horizontal="right" vertical="center" wrapText="1"/>
    </xf>
    <xf numFmtId="9" fontId="20" fillId="0" borderId="0" xfId="0" applyNumberFormat="1" applyFont="1" applyFill="1" applyBorder="1" applyAlignment="1">
      <alignment horizontal="right" vertical="center" wrapText="1"/>
    </xf>
    <xf numFmtId="0" fontId="20" fillId="0" borderId="0" xfId="0" applyNumberFormat="1" applyFont="1" applyFill="1" applyBorder="1" applyAlignment="1">
      <alignment horizontal="right" vertical="center" wrapText="1"/>
    </xf>
    <xf numFmtId="9" fontId="20" fillId="0" borderId="0" xfId="2" applyFont="1" applyFill="1" applyBorder="1" applyAlignment="1">
      <alignment horizontal="right" vertical="center" wrapText="1"/>
    </xf>
    <xf numFmtId="0" fontId="34" fillId="0" borderId="0" xfId="0" applyFont="1" applyFill="1" applyBorder="1" applyAlignment="1">
      <alignment horizontal="right" vertical="center" wrapText="1"/>
    </xf>
    <xf numFmtId="0" fontId="2" fillId="0" borderId="0" xfId="0" applyFont="1"/>
    <xf numFmtId="0" fontId="5"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Border="1" applyAlignment="1">
      <alignment vertical="center" wrapText="1"/>
    </xf>
    <xf numFmtId="0" fontId="21" fillId="0" borderId="1" xfId="0" applyFont="1" applyBorder="1" applyAlignment="1">
      <alignment horizontal="left"/>
    </xf>
    <xf numFmtId="0" fontId="36" fillId="0" borderId="1" xfId="0" applyFont="1" applyBorder="1"/>
    <xf numFmtId="0" fontId="2" fillId="0" borderId="0" xfId="0" applyFont="1" applyBorder="1"/>
    <xf numFmtId="0" fontId="33"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6"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0" borderId="4" xfId="0" applyFont="1" applyFill="1" applyBorder="1" applyAlignment="1">
      <alignment vertical="center" wrapText="1"/>
    </xf>
    <xf numFmtId="0" fontId="24" fillId="0" borderId="1" xfId="0" applyFont="1" applyFill="1" applyBorder="1" applyAlignment="1">
      <alignment horizontal="center"/>
    </xf>
    <xf numFmtId="0" fontId="26" fillId="0" borderId="1" xfId="0" applyFont="1" applyFill="1" applyBorder="1" applyAlignment="1">
      <alignment vertical="center" wrapText="1"/>
    </xf>
    <xf numFmtId="0" fontId="21" fillId="12" borderId="1" xfId="0" applyFont="1" applyFill="1" applyBorder="1"/>
    <xf numFmtId="0" fontId="22" fillId="12" borderId="1" xfId="0" applyFont="1" applyFill="1" applyBorder="1" applyAlignment="1">
      <alignment vertical="center" wrapText="1"/>
    </xf>
    <xf numFmtId="0" fontId="21" fillId="12" borderId="1" xfId="0" applyFont="1" applyFill="1" applyBorder="1" applyAlignment="1">
      <alignment horizontal="center"/>
    </xf>
    <xf numFmtId="0" fontId="22" fillId="12" borderId="1" xfId="0" applyFont="1" applyFill="1" applyBorder="1" applyAlignment="1">
      <alignment horizontal="center" vertical="center" wrapText="1"/>
    </xf>
    <xf numFmtId="0" fontId="23" fillId="12" borderId="1" xfId="0" applyFont="1" applyFill="1" applyBorder="1" applyAlignment="1">
      <alignment horizontal="left" vertical="center" wrapText="1"/>
    </xf>
    <xf numFmtId="0" fontId="22" fillId="12" borderId="4" xfId="0" applyFont="1" applyFill="1" applyBorder="1" applyAlignment="1">
      <alignment horizontal="center" vertical="center" wrapText="1"/>
    </xf>
    <xf numFmtId="0" fontId="23" fillId="12" borderId="1" xfId="0" applyFont="1" applyFill="1" applyBorder="1" applyAlignment="1">
      <alignment vertical="center" wrapText="1"/>
    </xf>
    <xf numFmtId="0" fontId="23" fillId="12" borderId="7" xfId="0" applyFont="1" applyFill="1" applyBorder="1" applyAlignment="1">
      <alignment vertical="center" wrapText="1"/>
    </xf>
    <xf numFmtId="0" fontId="22" fillId="12" borderId="1" xfId="0" applyFont="1" applyFill="1" applyBorder="1" applyAlignment="1">
      <alignment horizontal="right" vertical="center" wrapText="1"/>
    </xf>
    <xf numFmtId="0" fontId="22" fillId="12" borderId="1" xfId="0" applyFont="1" applyFill="1" applyBorder="1" applyAlignment="1">
      <alignment horizontal="left" vertical="center" wrapText="1"/>
    </xf>
    <xf numFmtId="0" fontId="24" fillId="12" borderId="1" xfId="0" applyFont="1" applyFill="1" applyBorder="1"/>
    <xf numFmtId="0" fontId="21" fillId="12" borderId="1" xfId="0" applyFont="1" applyFill="1" applyBorder="1" applyAlignment="1">
      <alignment horizontal="center" vertical="center" wrapText="1"/>
    </xf>
    <xf numFmtId="0" fontId="21" fillId="12" borderId="1" xfId="0" applyFont="1" applyFill="1" applyBorder="1" applyAlignment="1">
      <alignment vertical="center" wrapText="1"/>
    </xf>
    <xf numFmtId="0" fontId="22" fillId="10" borderId="1" xfId="0" applyFont="1" applyFill="1" applyBorder="1" applyAlignment="1">
      <alignment vertical="center" wrapText="1"/>
    </xf>
    <xf numFmtId="0" fontId="22" fillId="10" borderId="1" xfId="0" applyFont="1" applyFill="1" applyBorder="1" applyAlignment="1">
      <alignment vertical="center"/>
    </xf>
    <xf numFmtId="0" fontId="23" fillId="0" borderId="0" xfId="0" applyFont="1" applyFill="1"/>
    <xf numFmtId="0" fontId="22" fillId="0" borderId="6" xfId="0" applyFont="1" applyFill="1" applyBorder="1" applyAlignment="1">
      <alignment vertical="center" wrapText="1"/>
    </xf>
    <xf numFmtId="0" fontId="21" fillId="0" borderId="6" xfId="0" applyFont="1" applyFill="1" applyBorder="1" applyAlignment="1">
      <alignment horizontal="center"/>
    </xf>
    <xf numFmtId="0" fontId="24" fillId="0" borderId="1" xfId="0" applyFont="1" applyBorder="1" applyAlignment="1">
      <alignment horizontal="center"/>
    </xf>
    <xf numFmtId="0" fontId="21" fillId="0" borderId="1" xfId="0" applyFont="1" applyFill="1" applyBorder="1" applyAlignment="1">
      <alignment horizontal="center"/>
    </xf>
    <xf numFmtId="16" fontId="23"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7"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xf>
    <xf numFmtId="0" fontId="23" fillId="0" borderId="7" xfId="0" applyFont="1" applyBorder="1" applyAlignment="1">
      <alignment vertic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0" borderId="7" xfId="0" applyFont="1" applyBorder="1" applyAlignment="1">
      <alignment vertical="center"/>
    </xf>
    <xf numFmtId="0" fontId="23" fillId="0" borderId="2" xfId="0" applyFont="1" applyBorder="1" applyAlignment="1">
      <alignment horizontal="center" vertical="center"/>
    </xf>
    <xf numFmtId="0" fontId="22" fillId="0" borderId="2" xfId="0" applyFont="1" applyBorder="1" applyAlignment="1">
      <alignment horizontal="center" vertical="center"/>
    </xf>
    <xf numFmtId="0" fontId="23" fillId="0" borderId="2" xfId="0" applyFont="1" applyFill="1" applyBorder="1" applyAlignment="1">
      <alignment horizontal="center" vertical="center" wrapText="1"/>
    </xf>
    <xf numFmtId="0" fontId="22" fillId="0" borderId="2" xfId="0" applyFont="1" applyBorder="1" applyAlignment="1">
      <alignment vertical="center"/>
    </xf>
    <xf numFmtId="0" fontId="21" fillId="0" borderId="2" xfId="0" applyFont="1" applyBorder="1" applyAlignment="1">
      <alignment horizontal="center" vertical="center"/>
    </xf>
    <xf numFmtId="0" fontId="31" fillId="0" borderId="1" xfId="0" applyFont="1" applyBorder="1"/>
    <xf numFmtId="0" fontId="25" fillId="0" borderId="2" xfId="0" applyFont="1" applyBorder="1" applyAlignment="1">
      <alignment horizontal="center" vertical="center"/>
    </xf>
    <xf numFmtId="0" fontId="25" fillId="0" borderId="1" xfId="0" applyFont="1" applyBorder="1" applyAlignment="1">
      <alignment vertical="center"/>
    </xf>
    <xf numFmtId="0" fontId="23" fillId="0" borderId="1" xfId="0" applyFont="1" applyBorder="1" applyAlignment="1">
      <alignment horizontal="justify" vertical="center" wrapText="1"/>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2" fillId="0" borderId="8" xfId="0" applyFont="1" applyBorder="1" applyAlignment="1">
      <alignment horizontal="center" vertical="center"/>
    </xf>
    <xf numFmtId="0" fontId="0" fillId="0" borderId="1" xfId="0" applyFill="1" applyBorder="1"/>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2" fillId="0" borderId="1" xfId="0" applyFont="1" applyFill="1" applyBorder="1"/>
    <xf numFmtId="0" fontId="33" fillId="0" borderId="2" xfId="0" applyFont="1" applyFill="1" applyBorder="1" applyAlignment="1">
      <alignment horizontal="center" vertical="center"/>
    </xf>
    <xf numFmtId="0" fontId="33" fillId="0" borderId="1" xfId="0" applyFont="1" applyFill="1" applyBorder="1" applyAlignment="1">
      <alignment vertical="center"/>
    </xf>
    <xf numFmtId="0" fontId="33" fillId="0" borderId="7" xfId="0" applyFont="1" applyFill="1" applyBorder="1" applyAlignment="1">
      <alignment vertical="center"/>
    </xf>
    <xf numFmtId="0" fontId="0" fillId="0" borderId="1" xfId="0" applyBorder="1" applyAlignment="1">
      <alignment horizontal="right"/>
    </xf>
    <xf numFmtId="0" fontId="33" fillId="0" borderId="2" xfId="0" applyFont="1" applyFill="1" applyBorder="1" applyAlignment="1">
      <alignment horizontal="right" vertical="center"/>
    </xf>
    <xf numFmtId="0" fontId="33" fillId="0" borderId="1" xfId="0" applyFont="1" applyFill="1" applyBorder="1" applyAlignment="1">
      <alignment horizontal="right" vertical="center"/>
    </xf>
    <xf numFmtId="0" fontId="33" fillId="0" borderId="7" xfId="0" applyFont="1" applyFill="1" applyBorder="1" applyAlignment="1">
      <alignment horizontal="right" vertical="center"/>
    </xf>
    <xf numFmtId="0" fontId="0" fillId="0" borderId="1" xfId="0" applyFill="1" applyBorder="1" applyAlignment="1">
      <alignment horizontal="right"/>
    </xf>
    <xf numFmtId="0" fontId="2" fillId="0" borderId="1" xfId="0" applyFont="1" applyFill="1" applyBorder="1"/>
    <xf numFmtId="0" fontId="23" fillId="12" borderId="7" xfId="0" applyFont="1" applyFill="1" applyBorder="1" applyAlignment="1">
      <alignment horizontal="center" vertical="center" wrapText="1"/>
    </xf>
    <xf numFmtId="0" fontId="28" fillId="0" borderId="1" xfId="0" applyFont="1" applyBorder="1" applyAlignment="1">
      <alignment horizontal="right" vertical="center" wrapText="1"/>
    </xf>
    <xf numFmtId="0" fontId="22" fillId="0" borderId="1" xfId="0" applyFont="1" applyBorder="1" applyAlignment="1">
      <alignment horizontal="right" vertical="center" wrapText="1" indent="1"/>
    </xf>
    <xf numFmtId="0" fontId="26" fillId="12" borderId="1"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24" fillId="0" borderId="1" xfId="0" applyFont="1" applyBorder="1" applyAlignment="1">
      <alignment horizontal="center" vertical="center"/>
    </xf>
    <xf numFmtId="0" fontId="23" fillId="0" borderId="1" xfId="0" applyFont="1" applyBorder="1" applyAlignment="1">
      <alignment horizontal="center" vertical="center" wrapText="1"/>
    </xf>
    <xf numFmtId="0" fontId="26" fillId="12" borderId="1" xfId="0" applyFont="1" applyFill="1" applyBorder="1" applyAlignment="1">
      <alignment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1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12" borderId="0" xfId="0" applyFont="1" applyFill="1"/>
    <xf numFmtId="0" fontId="22" fillId="12" borderId="2" xfId="0" applyFont="1" applyFill="1" applyBorder="1" applyAlignment="1">
      <alignment horizontal="center" vertical="center" wrapText="1"/>
    </xf>
    <xf numFmtId="0" fontId="21" fillId="0" borderId="2" xfId="0" applyFont="1" applyBorder="1" applyAlignment="1">
      <alignment horizontal="center"/>
    </xf>
    <xf numFmtId="0" fontId="23" fillId="0" borderId="1" xfId="0" applyFont="1" applyBorder="1" applyAlignment="1">
      <alignment horizontal="center" vertical="center" wrapText="1"/>
    </xf>
    <xf numFmtId="0" fontId="38" fillId="12"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7"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3" fillId="0" borderId="6" xfId="0" applyFont="1" applyBorder="1" applyAlignment="1">
      <alignment horizontal="center" vertical="center" wrapText="1"/>
    </xf>
    <xf numFmtId="0" fontId="22" fillId="12" borderId="1" xfId="0" applyFont="1" applyFill="1" applyBorder="1" applyAlignment="1">
      <alignment horizontal="center" vertical="center" wrapText="1"/>
    </xf>
    <xf numFmtId="0" fontId="23" fillId="12" borderId="1" xfId="0" applyFont="1" applyFill="1" applyBorder="1" applyAlignment="1">
      <alignment vertical="center"/>
    </xf>
    <xf numFmtId="0" fontId="23" fillId="12" borderId="7" xfId="0" applyFont="1" applyFill="1" applyBorder="1" applyAlignment="1">
      <alignment vertical="center"/>
    </xf>
    <xf numFmtId="0" fontId="0" fillId="12" borderId="1" xfId="0" applyFill="1" applyBorder="1"/>
    <xf numFmtId="0" fontId="21" fillId="12" borderId="0" xfId="0" applyFont="1" applyFill="1" applyBorder="1"/>
    <xf numFmtId="0" fontId="33" fillId="12" borderId="7" xfId="0" applyFont="1" applyFill="1" applyBorder="1" applyAlignment="1">
      <alignment vertical="center"/>
    </xf>
    <xf numFmtId="0" fontId="33" fillId="12" borderId="1" xfId="0" applyFont="1" applyFill="1" applyBorder="1" applyAlignment="1">
      <alignmen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41" fillId="0" borderId="1" xfId="0" applyFont="1" applyBorder="1"/>
    <xf numFmtId="0" fontId="41" fillId="0" borderId="0" xfId="0" applyFont="1"/>
    <xf numFmtId="0" fontId="42" fillId="0" borderId="1" xfId="0" applyFont="1" applyBorder="1"/>
    <xf numFmtId="0" fontId="22" fillId="0" borderId="10" xfId="0" applyFont="1" applyBorder="1" applyAlignment="1">
      <alignment horizontal="center" vertical="center" wrapText="1"/>
    </xf>
    <xf numFmtId="0" fontId="41" fillId="0" borderId="0" xfId="0" applyFont="1" applyFill="1"/>
    <xf numFmtId="0" fontId="41" fillId="0" borderId="0" xfId="0" applyFont="1" applyFill="1" applyBorder="1"/>
    <xf numFmtId="0" fontId="0" fillId="0" borderId="1" xfId="0" applyFont="1" applyFill="1" applyBorder="1" applyAlignment="1">
      <alignment horizontal="center"/>
    </xf>
    <xf numFmtId="0" fontId="43" fillId="0" borderId="1" xfId="0" applyFont="1" applyBorder="1"/>
    <xf numFmtId="0" fontId="43" fillId="0" borderId="0" xfId="0" applyFont="1"/>
    <xf numFmtId="0" fontId="26" fillId="0" borderId="1" xfId="0" applyFont="1" applyFill="1" applyBorder="1" applyAlignment="1">
      <alignment horizontal="center" vertical="center" wrapText="1"/>
    </xf>
    <xf numFmtId="0" fontId="43" fillId="0" borderId="1" xfId="0" applyFont="1" applyFill="1" applyBorder="1"/>
    <xf numFmtId="0" fontId="26" fillId="0" borderId="6" xfId="0" applyFont="1" applyFill="1" applyBorder="1" applyAlignment="1">
      <alignment horizontal="center" vertical="center" wrapText="1"/>
    </xf>
    <xf numFmtId="0" fontId="26" fillId="0" borderId="7" xfId="0" applyFont="1" applyFill="1" applyBorder="1" applyAlignment="1">
      <alignment vertical="center" wrapText="1"/>
    </xf>
    <xf numFmtId="0" fontId="21" fillId="0" borderId="1" xfId="0" applyFont="1" applyFill="1" applyBorder="1" applyAlignment="1">
      <alignment vertical="center"/>
    </xf>
    <xf numFmtId="0" fontId="26" fillId="0" borderId="1" xfId="0" applyFont="1" applyBorder="1" applyAlignment="1">
      <alignment horizontal="left" vertical="center" wrapText="1"/>
    </xf>
    <xf numFmtId="0" fontId="23" fillId="0" borderId="1" xfId="0" applyFont="1" applyBorder="1"/>
    <xf numFmtId="0" fontId="23" fillId="0" borderId="6" xfId="0" applyFont="1" applyBorder="1" applyAlignment="1">
      <alignment horizontal="center" vertical="center" wrapText="1"/>
    </xf>
    <xf numFmtId="0" fontId="23" fillId="12" borderId="4" xfId="0" applyFont="1" applyFill="1" applyBorder="1" applyAlignment="1">
      <alignment horizontal="center" vertical="center" wrapText="1"/>
    </xf>
    <xf numFmtId="0" fontId="21" fillId="0" borderId="6" xfId="0" applyFont="1" applyBorder="1" applyAlignment="1">
      <alignment horizontal="center"/>
    </xf>
    <xf numFmtId="0" fontId="22" fillId="0" borderId="6" xfId="0" applyFont="1" applyBorder="1" applyAlignment="1">
      <alignment horizontal="center" vertical="center" wrapText="1"/>
    </xf>
    <xf numFmtId="0" fontId="23" fillId="12" borderId="4" xfId="0" applyFont="1" applyFill="1" applyBorder="1" applyAlignment="1">
      <alignment vertical="center" wrapText="1"/>
    </xf>
    <xf numFmtId="0" fontId="21" fillId="12" borderId="4" xfId="0" applyFont="1" applyFill="1" applyBorder="1" applyAlignment="1">
      <alignment horizontal="center"/>
    </xf>
    <xf numFmtId="0" fontId="23" fillId="0" borderId="6" xfId="0" applyFont="1" applyBorder="1" applyAlignment="1">
      <alignment vertical="center" wrapText="1"/>
    </xf>
    <xf numFmtId="0" fontId="44" fillId="0" borderId="0" xfId="0" applyFont="1" applyFill="1" applyBorder="1"/>
    <xf numFmtId="9" fontId="44" fillId="0" borderId="0" xfId="0" applyNumberFormat="1" applyFont="1" applyFill="1" applyBorder="1"/>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12" borderId="4" xfId="0"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6"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6" xfId="0" applyFont="1" applyFill="1" applyBorder="1" applyAlignment="1">
      <alignment horizontal="center" vertical="center" wrapText="1"/>
    </xf>
    <xf numFmtId="0" fontId="23" fillId="0" borderId="1" xfId="0" applyFont="1" applyBorder="1" applyAlignment="1">
      <alignment horizontal="center" vertical="center" wrapText="1"/>
    </xf>
    <xf numFmtId="0" fontId="4" fillId="11" borderId="1" xfId="0" applyFont="1" applyFill="1" applyBorder="1" applyAlignment="1">
      <alignment horizontal="left" vertical="center" wrapText="1"/>
    </xf>
    <xf numFmtId="0" fontId="4" fillId="11" borderId="2" xfId="0" applyFont="1" applyFill="1" applyBorder="1" applyAlignment="1">
      <alignment horizontal="right" vertical="center" wrapText="1"/>
    </xf>
    <xf numFmtId="0" fontId="4" fillId="11" borderId="2" xfId="0" applyFont="1" applyFill="1" applyBorder="1" applyAlignment="1">
      <alignment horizontal="left" vertical="center" wrapText="1"/>
    </xf>
    <xf numFmtId="9" fontId="4" fillId="11" borderId="2" xfId="2" applyFont="1" applyFill="1" applyBorder="1" applyAlignment="1">
      <alignment horizontal="right" vertical="center" wrapText="1"/>
    </xf>
    <xf numFmtId="0" fontId="20" fillId="4" borderId="2" xfId="0" applyFont="1" applyFill="1" applyBorder="1" applyAlignment="1">
      <alignment horizontal="right" vertical="center" wrapText="1"/>
    </xf>
    <xf numFmtId="2" fontId="20" fillId="4" borderId="0" xfId="0" applyNumberFormat="1" applyFont="1" applyFill="1" applyBorder="1" applyAlignment="1">
      <alignment horizontal="right" vertical="center" wrapText="1"/>
    </xf>
    <xf numFmtId="9" fontId="20" fillId="4" borderId="2" xfId="0" applyNumberFormat="1" applyFont="1" applyFill="1" applyBorder="1" applyAlignment="1">
      <alignment horizontal="right" vertical="center" wrapText="1"/>
    </xf>
    <xf numFmtId="0" fontId="20" fillId="4" borderId="2" xfId="0" applyNumberFormat="1" applyFont="1" applyFill="1" applyBorder="1" applyAlignment="1">
      <alignment horizontal="right" vertical="center" wrapText="1"/>
    </xf>
    <xf numFmtId="9" fontId="20" fillId="4" borderId="2" xfId="2" applyFont="1" applyFill="1" applyBorder="1" applyAlignment="1">
      <alignment horizontal="right" vertical="center" wrapText="1"/>
    </xf>
    <xf numFmtId="0" fontId="20" fillId="4"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2" fontId="4" fillId="7" borderId="1" xfId="0" applyNumberFormat="1" applyFont="1" applyFill="1" applyBorder="1" applyAlignment="1">
      <alignment horizontal="right" vertical="center" wrapText="1"/>
    </xf>
    <xf numFmtId="9" fontId="4" fillId="7" borderId="1" xfId="0" applyNumberFormat="1" applyFont="1" applyFill="1" applyBorder="1" applyAlignment="1">
      <alignment horizontal="right" vertical="center" wrapText="1"/>
    </xf>
    <xf numFmtId="0" fontId="4" fillId="7" borderId="1" xfId="0" applyNumberFormat="1" applyFont="1" applyFill="1" applyBorder="1" applyAlignment="1">
      <alignment horizontal="right" vertical="center" wrapText="1"/>
    </xf>
    <xf numFmtId="9" fontId="4" fillId="7" borderId="1" xfId="2" applyFont="1" applyFill="1" applyBorder="1" applyAlignment="1">
      <alignment horizontal="right" vertical="center" wrapText="1"/>
    </xf>
    <xf numFmtId="0" fontId="4" fillId="7" borderId="1" xfId="0" applyFont="1" applyFill="1" applyBorder="1" applyAlignment="1">
      <alignment horizontal="right" vertical="center" wrapText="1"/>
    </xf>
    <xf numFmtId="0" fontId="4" fillId="13" borderId="1" xfId="0" applyFont="1" applyFill="1" applyBorder="1" applyAlignment="1">
      <alignment horizontal="left" vertical="center" wrapText="1"/>
    </xf>
    <xf numFmtId="0" fontId="4" fillId="13" borderId="1" xfId="0" applyFont="1" applyFill="1" applyBorder="1" applyAlignment="1">
      <alignment horizontal="right" vertical="center" wrapText="1"/>
    </xf>
    <xf numFmtId="2" fontId="4" fillId="13" borderId="1" xfId="0" applyNumberFormat="1" applyFont="1" applyFill="1" applyBorder="1" applyAlignment="1">
      <alignment horizontal="right" vertical="center" wrapText="1"/>
    </xf>
    <xf numFmtId="9" fontId="4" fillId="13" borderId="1" xfId="0" applyNumberFormat="1" applyFont="1" applyFill="1" applyBorder="1" applyAlignment="1">
      <alignment horizontal="right" vertical="center" wrapText="1"/>
    </xf>
    <xf numFmtId="0" fontId="4" fillId="13" borderId="1" xfId="0" applyNumberFormat="1" applyFont="1" applyFill="1" applyBorder="1" applyAlignment="1">
      <alignment horizontal="right" vertical="center" wrapText="1"/>
    </xf>
    <xf numFmtId="9" fontId="4" fillId="13" borderId="1" xfId="2" applyFont="1" applyFill="1" applyBorder="1" applyAlignment="1">
      <alignment horizontal="right" vertical="center" wrapText="1"/>
    </xf>
    <xf numFmtId="0" fontId="4" fillId="14" borderId="2" xfId="0" applyFont="1" applyFill="1" applyBorder="1" applyAlignment="1">
      <alignment horizontal="left" vertical="center"/>
    </xf>
    <xf numFmtId="0" fontId="4" fillId="14" borderId="2" xfId="0" applyFont="1" applyFill="1" applyBorder="1" applyAlignment="1">
      <alignment horizontal="right" vertical="center"/>
    </xf>
    <xf numFmtId="2" fontId="4" fillId="14" borderId="2" xfId="0" applyNumberFormat="1" applyFont="1" applyFill="1" applyBorder="1" applyAlignment="1">
      <alignment horizontal="right" vertical="center"/>
    </xf>
    <xf numFmtId="9" fontId="4" fillId="14" borderId="2" xfId="0" applyNumberFormat="1" applyFont="1" applyFill="1" applyBorder="1" applyAlignment="1">
      <alignment horizontal="right" vertical="center"/>
    </xf>
    <xf numFmtId="0" fontId="4" fillId="14" borderId="2" xfId="0" applyNumberFormat="1" applyFont="1" applyFill="1" applyBorder="1" applyAlignment="1">
      <alignment horizontal="right" vertical="center"/>
    </xf>
    <xf numFmtId="9" fontId="4" fillId="14" borderId="2" xfId="2" applyFont="1" applyFill="1" applyBorder="1" applyAlignment="1">
      <alignment horizontal="right" vertical="center"/>
    </xf>
    <xf numFmtId="0" fontId="14" fillId="15" borderId="2" xfId="0" applyFont="1" applyFill="1" applyBorder="1" applyAlignment="1">
      <alignment horizontal="left" vertical="center" wrapText="1"/>
    </xf>
    <xf numFmtId="0" fontId="14" fillId="16" borderId="1" xfId="0" applyFont="1" applyFill="1" applyBorder="1" applyAlignment="1">
      <alignment horizontal="left" vertical="center" wrapText="1"/>
    </xf>
    <xf numFmtId="0" fontId="20" fillId="9" borderId="4" xfId="0" applyFont="1" applyFill="1" applyBorder="1" applyAlignment="1">
      <alignment horizontal="left" vertical="center" wrapText="1"/>
    </xf>
    <xf numFmtId="0" fontId="20" fillId="9" borderId="2" xfId="0" applyFont="1" applyFill="1" applyBorder="1" applyAlignment="1">
      <alignment horizontal="right" vertical="center" wrapText="1"/>
    </xf>
    <xf numFmtId="2" fontId="20" fillId="9" borderId="15" xfId="0" applyNumberFormat="1" applyFont="1" applyFill="1" applyBorder="1" applyAlignment="1">
      <alignment horizontal="right" vertical="center" wrapText="1"/>
    </xf>
    <xf numFmtId="9" fontId="20" fillId="9" borderId="2" xfId="0" applyNumberFormat="1" applyFont="1" applyFill="1" applyBorder="1" applyAlignment="1">
      <alignment horizontal="right" vertical="center" wrapText="1"/>
    </xf>
    <xf numFmtId="0" fontId="20" fillId="9" borderId="2" xfId="0" applyNumberFormat="1" applyFont="1" applyFill="1" applyBorder="1" applyAlignment="1">
      <alignment horizontal="right" vertical="center" wrapText="1"/>
    </xf>
    <xf numFmtId="9" fontId="20" fillId="9" borderId="2" xfId="2" applyFont="1" applyFill="1" applyBorder="1" applyAlignment="1">
      <alignment horizontal="right" vertical="center" wrapText="1"/>
    </xf>
    <xf numFmtId="0" fontId="45" fillId="17" borderId="1" xfId="0" applyFont="1" applyFill="1" applyBorder="1" applyAlignment="1">
      <alignment vertical="center" wrapText="1"/>
    </xf>
    <xf numFmtId="1" fontId="45" fillId="17" borderId="1" xfId="0" applyNumberFormat="1" applyFont="1" applyFill="1" applyBorder="1" applyAlignment="1">
      <alignment vertical="center" wrapText="1"/>
    </xf>
    <xf numFmtId="2" fontId="45" fillId="17" borderId="1" xfId="0" applyNumberFormat="1" applyFont="1" applyFill="1" applyBorder="1" applyAlignment="1">
      <alignment vertical="center"/>
    </xf>
    <xf numFmtId="9" fontId="45" fillId="17" borderId="1" xfId="2" applyNumberFormat="1" applyFont="1" applyFill="1" applyBorder="1" applyAlignment="1">
      <alignment horizontal="right" vertical="center" wrapText="1"/>
    </xf>
    <xf numFmtId="0" fontId="45" fillId="17" borderId="1" xfId="2" applyNumberFormat="1" applyFont="1" applyFill="1" applyBorder="1" applyAlignment="1">
      <alignment horizontal="right" vertical="center" wrapText="1"/>
    </xf>
    <xf numFmtId="0" fontId="46" fillId="17" borderId="2" xfId="0" applyFont="1" applyFill="1" applyBorder="1" applyAlignment="1">
      <alignment horizontal="center" vertical="center" wrapText="1"/>
    </xf>
    <xf numFmtId="0" fontId="46" fillId="17" borderId="1" xfId="0" applyFont="1" applyFill="1" applyBorder="1" applyAlignment="1">
      <alignment vertical="center" wrapText="1"/>
    </xf>
    <xf numFmtId="0" fontId="46" fillId="17" borderId="1" xfId="0" applyFont="1" applyFill="1" applyBorder="1" applyAlignment="1">
      <alignment horizontal="left" vertical="center" wrapText="1"/>
    </xf>
    <xf numFmtId="0" fontId="22" fillId="11" borderId="2" xfId="0" applyFont="1" applyFill="1" applyBorder="1" applyAlignment="1">
      <alignment horizontal="center" vertical="center" wrapText="1"/>
    </xf>
    <xf numFmtId="0" fontId="22" fillId="11" borderId="1" xfId="0" applyFont="1" applyFill="1" applyBorder="1" applyAlignment="1">
      <alignment vertical="center" wrapText="1"/>
    </xf>
    <xf numFmtId="0" fontId="22" fillId="11" borderId="1" xfId="0" applyFont="1" applyFill="1" applyBorder="1" applyAlignment="1">
      <alignment horizontal="left" vertical="center" wrapText="1"/>
    </xf>
    <xf numFmtId="0" fontId="24" fillId="0" borderId="1" xfId="0" applyFont="1" applyBorder="1" applyAlignment="1">
      <alignment horizontal="left" vertical="center"/>
    </xf>
    <xf numFmtId="0" fontId="24" fillId="0" borderId="1" xfId="0" applyFont="1" applyFill="1" applyBorder="1" applyAlignment="1">
      <alignment horizontal="left" vertical="center"/>
    </xf>
    <xf numFmtId="0" fontId="21" fillId="0" borderId="1" xfId="0" applyFont="1" applyBorder="1" applyAlignment="1">
      <alignment horizontal="left" vertical="center"/>
    </xf>
    <xf numFmtId="0" fontId="21" fillId="0" borderId="0" xfId="0" applyFont="1" applyAlignment="1">
      <alignment horizontal="left" vertical="center"/>
    </xf>
    <xf numFmtId="0" fontId="22" fillId="4" borderId="1" xfId="0" applyFont="1" applyFill="1" applyBorder="1" applyAlignment="1">
      <alignment horizontal="center" vertical="center" wrapText="1"/>
    </xf>
    <xf numFmtId="0" fontId="22" fillId="4" borderId="1" xfId="0" applyFont="1" applyFill="1" applyBorder="1" applyAlignment="1">
      <alignment vertical="center" wrapText="1"/>
    </xf>
    <xf numFmtId="0" fontId="22" fillId="4" borderId="1" xfId="0" applyFont="1" applyFill="1" applyBorder="1" applyAlignment="1">
      <alignment horizontal="left" vertical="center" wrapText="1"/>
    </xf>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7" borderId="1" xfId="0" applyFont="1" applyFill="1" applyBorder="1" applyAlignment="1">
      <alignment vertical="center" wrapText="1"/>
    </xf>
    <xf numFmtId="0" fontId="22" fillId="7"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9" fillId="0" borderId="1" xfId="0" applyFont="1" applyBorder="1" applyAlignment="1">
      <alignment horizontal="left" vertical="center" wrapText="1"/>
    </xf>
    <xf numFmtId="0" fontId="46" fillId="17" borderId="2" xfId="0" applyFont="1" applyFill="1" applyBorder="1" applyAlignment="1">
      <alignment horizontal="left" vertical="center" wrapText="1"/>
    </xf>
    <xf numFmtId="164" fontId="24" fillId="0" borderId="1" xfId="0" applyNumberFormat="1" applyFont="1" applyBorder="1" applyAlignment="1">
      <alignment horizontal="left" vertical="center"/>
    </xf>
    <xf numFmtId="0" fontId="3" fillId="3"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22" fillId="11" borderId="2" xfId="0" applyFont="1" applyFill="1" applyBorder="1" applyAlignment="1">
      <alignment horizontal="left" vertical="center" wrapText="1"/>
    </xf>
    <xf numFmtId="0" fontId="37" fillId="0" borderId="0" xfId="0" applyFont="1" applyAlignment="1">
      <alignment horizontal="left" vertical="center"/>
    </xf>
    <xf numFmtId="0" fontId="7" fillId="0" borderId="0" xfId="0" applyFont="1" applyAlignment="1">
      <alignment horizontal="left" vertical="center"/>
    </xf>
    <xf numFmtId="0" fontId="39" fillId="0" borderId="1" xfId="0" applyFont="1" applyBorder="1" applyAlignment="1">
      <alignment horizontal="left" vertical="center" wrapText="1"/>
    </xf>
    <xf numFmtId="0" fontId="10" fillId="0" borderId="1" xfId="0" applyFont="1" applyBorder="1" applyAlignment="1">
      <alignment horizontal="left" vertical="center"/>
    </xf>
    <xf numFmtId="0" fontId="11" fillId="0" borderId="0" xfId="0" applyFont="1" applyAlignment="1">
      <alignment horizontal="left" vertical="center"/>
    </xf>
    <xf numFmtId="164" fontId="24" fillId="0" borderId="0" xfId="0" applyNumberFormat="1" applyFont="1" applyAlignment="1">
      <alignment horizontal="left" vertical="center"/>
    </xf>
    <xf numFmtId="0" fontId="24" fillId="0" borderId="0" xfId="0" applyFont="1" applyBorder="1" applyAlignment="1">
      <alignment horizontal="left" vertical="center"/>
    </xf>
    <xf numFmtId="0" fontId="24" fillId="0" borderId="10" xfId="0" applyFont="1" applyBorder="1" applyAlignment="1">
      <alignment horizontal="left" vertical="center"/>
    </xf>
    <xf numFmtId="0" fontId="24" fillId="0" borderId="0" xfId="0" applyFont="1" applyAlignment="1">
      <alignment horizontal="left" vertical="center"/>
    </xf>
    <xf numFmtId="0" fontId="24" fillId="12" borderId="1" xfId="0" applyFont="1" applyFill="1" applyBorder="1" applyAlignment="1">
      <alignment horizontal="left" vertical="center"/>
    </xf>
    <xf numFmtId="2" fontId="24" fillId="0" borderId="1" xfId="0" applyNumberFormat="1" applyFont="1" applyBorder="1" applyAlignment="1">
      <alignment horizontal="left" vertical="center"/>
    </xf>
    <xf numFmtId="0" fontId="24" fillId="0" borderId="0" xfId="0" applyFont="1" applyFill="1" applyBorder="1" applyAlignment="1">
      <alignment horizontal="left" vertical="center"/>
    </xf>
    <xf numFmtId="0" fontId="22" fillId="0" borderId="1"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13" borderId="1" xfId="0" applyFont="1" applyFill="1" applyBorder="1" applyAlignment="1">
      <alignment vertical="center" wrapText="1"/>
    </xf>
    <xf numFmtId="0" fontId="22" fillId="13" borderId="1" xfId="0" applyFont="1" applyFill="1" applyBorder="1" applyAlignment="1">
      <alignment horizontal="left" vertical="center" wrapText="1"/>
    </xf>
    <xf numFmtId="0" fontId="23" fillId="13" borderId="1" xfId="0" applyFont="1" applyFill="1" applyBorder="1" applyAlignment="1">
      <alignment horizontal="left" vertical="center" wrapText="1"/>
    </xf>
    <xf numFmtId="0" fontId="28" fillId="14" borderId="1" xfId="0" applyFont="1" applyFill="1" applyBorder="1" applyAlignment="1">
      <alignment horizontal="left" vertical="center" wrapText="1"/>
    </xf>
    <xf numFmtId="0" fontId="28" fillId="14" borderId="1" xfId="0" applyFont="1" applyFill="1" applyBorder="1" applyAlignment="1">
      <alignment horizontal="center" vertical="center" wrapText="1"/>
    </xf>
    <xf numFmtId="0" fontId="24" fillId="0" borderId="6" xfId="0" applyFont="1" applyBorder="1" applyAlignment="1">
      <alignment horizontal="left" vertical="center"/>
    </xf>
    <xf numFmtId="0" fontId="5" fillId="11"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34" fillId="14" borderId="1" xfId="0" applyFont="1" applyFill="1" applyBorder="1" applyAlignment="1">
      <alignment horizontal="left" vertical="center" wrapText="1"/>
    </xf>
    <xf numFmtId="0" fontId="47" fillId="14" borderId="1" xfId="0" applyFont="1" applyFill="1" applyBorder="1" applyAlignment="1">
      <alignment vertical="center" wrapText="1"/>
    </xf>
    <xf numFmtId="2" fontId="24" fillId="0" borderId="1" xfId="0" applyNumberFormat="1" applyFont="1" applyFill="1" applyBorder="1" applyAlignment="1">
      <alignment horizontal="left" vertical="center"/>
    </xf>
    <xf numFmtId="0" fontId="46" fillId="15" borderId="2" xfId="0" applyFont="1" applyFill="1" applyBorder="1" applyAlignment="1">
      <alignment horizontal="left" vertical="center" wrapText="1"/>
    </xf>
    <xf numFmtId="0" fontId="48" fillId="16" borderId="1" xfId="0" applyFont="1" applyFill="1" applyBorder="1" applyAlignment="1">
      <alignment horizontal="left" vertical="center" wrapText="1"/>
    </xf>
    <xf numFmtId="0" fontId="46" fillId="16" borderId="1" xfId="0" applyFont="1" applyFill="1" applyBorder="1" applyAlignment="1">
      <alignment horizontal="left" vertical="center" wrapText="1"/>
    </xf>
    <xf numFmtId="165" fontId="24" fillId="0" borderId="1" xfId="0" applyNumberFormat="1" applyFont="1" applyBorder="1" applyAlignment="1">
      <alignment horizontal="left" vertical="center"/>
    </xf>
    <xf numFmtId="0" fontId="49" fillId="16" borderId="1" xfId="0" applyFont="1" applyFill="1" applyBorder="1" applyAlignment="1">
      <alignment horizontal="left" vertical="center" wrapText="1"/>
    </xf>
    <xf numFmtId="0" fontId="46" fillId="8" borderId="1" xfId="0" applyFont="1" applyFill="1" applyBorder="1" applyAlignment="1">
      <alignment horizontal="left" vertical="center"/>
    </xf>
    <xf numFmtId="0" fontId="46" fillId="8" borderId="1" xfId="0" applyFont="1" applyFill="1" applyBorder="1" applyAlignment="1">
      <alignment horizontal="left" vertical="center" wrapText="1"/>
    </xf>
    <xf numFmtId="0" fontId="28" fillId="9" borderId="4" xfId="0" applyFont="1" applyFill="1" applyBorder="1" applyAlignment="1">
      <alignment horizontal="left" vertical="center" wrapText="1"/>
    </xf>
    <xf numFmtId="0" fontId="50" fillId="17" borderId="1" xfId="0" applyFont="1" applyFill="1" applyBorder="1" applyAlignment="1">
      <alignment horizontal="left" vertical="center" wrapText="1"/>
    </xf>
    <xf numFmtId="0" fontId="2" fillId="0" borderId="0" xfId="0" applyFont="1" applyAlignment="1">
      <alignment horizontal="left" vertical="center"/>
    </xf>
    <xf numFmtId="0" fontId="9" fillId="0" borderId="0" xfId="0" applyFont="1" applyBorder="1" applyAlignment="1">
      <alignment horizontal="left" vertical="center" wrapText="1"/>
    </xf>
    <xf numFmtId="0" fontId="22" fillId="0" borderId="6" xfId="0" applyFont="1" applyBorder="1" applyAlignment="1">
      <alignment horizontal="center" vertical="center" wrapText="1"/>
    </xf>
    <xf numFmtId="0" fontId="22" fillId="12" borderId="1"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0" borderId="1" xfId="0" applyFont="1" applyBorder="1" applyAlignment="1">
      <alignment horizontal="center" vertical="center" wrapText="1"/>
    </xf>
    <xf numFmtId="0" fontId="0" fillId="0" borderId="4" xfId="0" applyBorder="1"/>
    <xf numFmtId="0" fontId="0" fillId="0" borderId="6" xfId="0" applyBorder="1"/>
    <xf numFmtId="0" fontId="0" fillId="0" borderId="0" xfId="0" applyBorder="1"/>
    <xf numFmtId="0" fontId="5" fillId="0" borderId="0" xfId="0" applyFont="1" applyBorder="1" applyAlignment="1">
      <alignment vertical="center" wrapText="1"/>
    </xf>
    <xf numFmtId="0" fontId="21" fillId="0" borderId="0" xfId="0" applyFont="1" applyBorder="1" applyAlignment="1">
      <alignment horizontal="left"/>
    </xf>
    <xf numFmtId="0" fontId="6" fillId="0" borderId="1" xfId="0" applyFont="1" applyBorder="1"/>
    <xf numFmtId="0" fontId="2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2" fillId="12" borderId="4" xfId="0" applyFont="1" applyFill="1" applyBorder="1" applyAlignment="1">
      <alignment horizontal="center" vertical="center" wrapText="1"/>
    </xf>
    <xf numFmtId="0" fontId="21" fillId="0" borderId="15" xfId="0" applyFont="1" applyBorder="1"/>
    <xf numFmtId="0" fontId="23" fillId="0" borderId="1" xfId="0" applyFont="1" applyBorder="1" applyAlignment="1">
      <alignment wrapText="1"/>
    </xf>
    <xf numFmtId="0" fontId="10" fillId="0" borderId="1" xfId="0" applyFont="1" applyBorder="1" applyAlignment="1">
      <alignment horizontal="right" vertical="center" wrapText="1"/>
    </xf>
    <xf numFmtId="0" fontId="2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1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7" fillId="0" borderId="5" xfId="0" applyFont="1" applyBorder="1" applyAlignment="1">
      <alignment vertical="center" wrapText="1"/>
    </xf>
    <xf numFmtId="0" fontId="22" fillId="12" borderId="4" xfId="0" applyFont="1" applyFill="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2" fillId="12" borderId="1" xfId="0" applyFont="1" applyFill="1" applyBorder="1" applyAlignment="1">
      <alignment horizontal="center" vertical="center" wrapText="1"/>
    </xf>
    <xf numFmtId="0" fontId="23"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7" xfId="0" applyFont="1" applyFill="1" applyBorder="1" applyAlignment="1">
      <alignment horizontal="center" vertical="center" wrapText="1"/>
    </xf>
    <xf numFmtId="0" fontId="22" fillId="0" borderId="17" xfId="0" applyFont="1" applyBorder="1" applyAlignment="1">
      <alignment horizontal="center" vertical="center" wrapText="1"/>
    </xf>
    <xf numFmtId="0" fontId="23" fillId="0" borderId="1" xfId="0" applyFont="1" applyBorder="1" applyAlignment="1">
      <alignment horizontal="center" vertical="center" wrapText="1"/>
    </xf>
    <xf numFmtId="0" fontId="13" fillId="0" borderId="0" xfId="0" applyFont="1" applyFill="1" applyAlignment="1">
      <alignment horizontal="right"/>
    </xf>
    <xf numFmtId="0" fontId="5" fillId="0" borderId="0" xfId="0" applyNumberFormat="1" applyFont="1" applyFill="1"/>
    <xf numFmtId="9" fontId="0" fillId="0" borderId="0" xfId="0" applyNumberFormat="1" applyFill="1" applyAlignment="1">
      <alignment horizontal="right"/>
    </xf>
    <xf numFmtId="0" fontId="0" fillId="0" borderId="0" xfId="0" applyNumberFormat="1" applyFill="1" applyAlignment="1">
      <alignment horizontal="right"/>
    </xf>
    <xf numFmtId="9" fontId="0" fillId="0" borderId="0" xfId="2" applyFont="1" applyFill="1" applyAlignment="1">
      <alignment horizontal="right"/>
    </xf>
    <xf numFmtId="0" fontId="0" fillId="0" borderId="0" xfId="0" applyFill="1"/>
    <xf numFmtId="0" fontId="28" fillId="0" borderId="6" xfId="0" applyFont="1" applyBorder="1" applyAlignment="1">
      <alignment horizontal="center" vertical="center" wrapText="1"/>
    </xf>
    <xf numFmtId="0" fontId="23" fillId="0" borderId="9" xfId="0" applyFont="1" applyBorder="1" applyAlignment="1">
      <alignment horizontal="center" vertical="center"/>
    </xf>
    <xf numFmtId="1" fontId="13" fillId="0" borderId="0" xfId="0" applyNumberFormat="1" applyFont="1" applyAlignment="1">
      <alignment horizontal="right"/>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52" fillId="0" borderId="0" xfId="0" applyFont="1" applyAlignment="1">
      <alignment horizontal="left" vertical="center"/>
    </xf>
    <xf numFmtId="0" fontId="26" fillId="0" borderId="6" xfId="0" applyFont="1" applyFill="1" applyBorder="1" applyAlignment="1">
      <alignment vertical="center" wrapText="1"/>
    </xf>
    <xf numFmtId="0" fontId="24" fillId="0" borderId="6" xfId="0" applyFont="1" applyBorder="1" applyAlignment="1">
      <alignment vertical="center"/>
    </xf>
    <xf numFmtId="0" fontId="23" fillId="0" borderId="1" xfId="0" applyFont="1" applyBorder="1" applyAlignment="1">
      <alignment horizontal="center" vertical="center" wrapText="1"/>
    </xf>
    <xf numFmtId="0" fontId="23" fillId="0" borderId="6" xfId="0" applyFont="1" applyBorder="1" applyAlignment="1">
      <alignment horizontal="center" vertical="center"/>
    </xf>
    <xf numFmtId="1" fontId="6" fillId="0" borderId="0" xfId="0" applyNumberFormat="1" applyFont="1" applyFill="1" applyBorder="1" applyAlignment="1">
      <alignment horizontal="right" vertical="center" wrapText="1"/>
    </xf>
    <xf numFmtId="0" fontId="54" fillId="0" borderId="2" xfId="0" applyFont="1" applyBorder="1" applyAlignment="1">
      <alignment horizontal="center" vertical="center"/>
    </xf>
    <xf numFmtId="0" fontId="22" fillId="0" borderId="1" xfId="0" applyFont="1" applyBorder="1" applyAlignment="1">
      <alignment horizontal="center"/>
    </xf>
    <xf numFmtId="0" fontId="20" fillId="18" borderId="1" xfId="0" applyFont="1" applyFill="1" applyBorder="1" applyAlignment="1">
      <alignment horizontal="left" vertical="center" wrapText="1"/>
    </xf>
    <xf numFmtId="0" fontId="20" fillId="18" borderId="2" xfId="0" applyFont="1" applyFill="1" applyBorder="1" applyAlignment="1">
      <alignment horizontal="right" vertical="center" wrapText="1"/>
    </xf>
    <xf numFmtId="2" fontId="20" fillId="18" borderId="1" xfId="0" applyNumberFormat="1" applyFont="1" applyFill="1" applyBorder="1" applyAlignment="1">
      <alignment horizontal="right" vertical="center" wrapText="1"/>
    </xf>
    <xf numFmtId="9" fontId="20" fillId="18" borderId="1" xfId="0" applyNumberFormat="1" applyFont="1" applyFill="1" applyBorder="1" applyAlignment="1">
      <alignment horizontal="right" vertical="center" wrapText="1"/>
    </xf>
    <xf numFmtId="0" fontId="20" fillId="18" borderId="1" xfId="0" applyNumberFormat="1" applyFont="1" applyFill="1" applyBorder="1" applyAlignment="1">
      <alignment horizontal="right" vertical="center" wrapText="1"/>
    </xf>
    <xf numFmtId="9" fontId="20" fillId="18" borderId="1" xfId="2" applyFont="1" applyFill="1" applyBorder="1" applyAlignment="1">
      <alignment horizontal="right" vertical="center" wrapText="1"/>
    </xf>
    <xf numFmtId="0" fontId="20" fillId="15" borderId="2" xfId="0" applyFont="1" applyFill="1" applyBorder="1" applyAlignment="1">
      <alignment horizontal="left" vertical="center" wrapText="1"/>
    </xf>
    <xf numFmtId="0" fontId="20" fillId="15" borderId="2" xfId="0" applyFont="1" applyFill="1" applyBorder="1" applyAlignment="1">
      <alignment horizontal="right" vertical="center" wrapText="1"/>
    </xf>
    <xf numFmtId="2" fontId="20" fillId="15" borderId="0" xfId="0" applyNumberFormat="1" applyFont="1" applyFill="1" applyBorder="1" applyAlignment="1">
      <alignment horizontal="right" vertical="center" wrapText="1"/>
    </xf>
    <xf numFmtId="9" fontId="20" fillId="15" borderId="2" xfId="0" applyNumberFormat="1" applyFont="1" applyFill="1" applyBorder="1" applyAlignment="1">
      <alignment horizontal="right" vertical="center" wrapText="1"/>
    </xf>
    <xf numFmtId="0" fontId="20" fillId="15" borderId="2" xfId="0" applyNumberFormat="1" applyFont="1" applyFill="1" applyBorder="1" applyAlignment="1">
      <alignment horizontal="right" vertical="center" wrapText="1"/>
    </xf>
    <xf numFmtId="9" fontId="20" fillId="15" borderId="2" xfId="2" applyFont="1" applyFill="1" applyBorder="1" applyAlignment="1">
      <alignment horizontal="right" vertical="center" wrapText="1"/>
    </xf>
    <xf numFmtId="0" fontId="20" fillId="8" borderId="1" xfId="0" applyFont="1" applyFill="1" applyBorder="1" applyAlignment="1">
      <alignment horizontal="left" vertical="center"/>
    </xf>
    <xf numFmtId="0" fontId="20" fillId="8" borderId="2" xfId="0" applyFont="1" applyFill="1" applyBorder="1" applyAlignment="1">
      <alignment horizontal="right" vertical="center"/>
    </xf>
    <xf numFmtId="2" fontId="20" fillId="8" borderId="0" xfId="0" applyNumberFormat="1" applyFont="1" applyFill="1" applyBorder="1" applyAlignment="1">
      <alignment horizontal="right" vertical="center"/>
    </xf>
    <xf numFmtId="9" fontId="20" fillId="8" borderId="1" xfId="0" applyNumberFormat="1" applyFont="1" applyFill="1" applyBorder="1" applyAlignment="1">
      <alignment horizontal="right" vertical="center"/>
    </xf>
    <xf numFmtId="0" fontId="20" fillId="8" borderId="1" xfId="0" applyNumberFormat="1" applyFont="1" applyFill="1" applyBorder="1" applyAlignment="1">
      <alignment horizontal="right" vertical="center"/>
    </xf>
    <xf numFmtId="9" fontId="20" fillId="8" borderId="1" xfId="2" applyFont="1" applyFill="1" applyBorder="1" applyAlignment="1">
      <alignment horizontal="right" vertical="center"/>
    </xf>
    <xf numFmtId="0" fontId="5" fillId="0" borderId="10" xfId="0" applyFont="1" applyFill="1" applyBorder="1" applyAlignment="1">
      <alignment horizontal="left" vertical="center" wrapText="1"/>
    </xf>
    <xf numFmtId="0" fontId="5" fillId="0" borderId="0" xfId="0" applyFont="1" applyBorder="1" applyAlignment="1">
      <alignment horizontal="left" vertical="center" wrapText="1"/>
    </xf>
    <xf numFmtId="0" fontId="55" fillId="0" borderId="1" xfId="0" applyFont="1" applyFill="1" applyBorder="1" applyAlignment="1">
      <alignment vertical="center"/>
    </xf>
    <xf numFmtId="0" fontId="55" fillId="0" borderId="7" xfId="0" applyFont="1" applyFill="1" applyBorder="1" applyAlignment="1">
      <alignment vertical="center"/>
    </xf>
    <xf numFmtId="0" fontId="0" fillId="0" borderId="1" xfId="0" applyFont="1" applyFill="1" applyBorder="1"/>
    <xf numFmtId="43" fontId="33" fillId="0" borderId="2" xfId="3" applyFont="1" applyFill="1" applyBorder="1" applyAlignment="1">
      <alignment horizontal="center" vertical="center"/>
    </xf>
    <xf numFmtId="43" fontId="23" fillId="0" borderId="1" xfId="3" applyFont="1" applyBorder="1" applyAlignment="1">
      <alignment vertical="center" wrapText="1"/>
    </xf>
    <xf numFmtId="43" fontId="23" fillId="0" borderId="1" xfId="3" applyFont="1" applyBorder="1" applyAlignment="1">
      <alignment horizontal="center" vertical="center" wrapText="1"/>
    </xf>
    <xf numFmtId="43" fontId="33" fillId="0" borderId="1" xfId="3" applyFont="1" applyFill="1" applyBorder="1" applyAlignment="1">
      <alignment vertical="center"/>
    </xf>
    <xf numFmtId="43" fontId="33" fillId="0" borderId="7" xfId="3" applyFont="1" applyFill="1" applyBorder="1" applyAlignment="1">
      <alignment vertical="center"/>
    </xf>
    <xf numFmtId="43" fontId="0" fillId="0" borderId="1" xfId="3" applyFont="1" applyFill="1" applyBorder="1"/>
    <xf numFmtId="43" fontId="21" fillId="0" borderId="0" xfId="3" applyFont="1" applyFill="1" applyBorder="1"/>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64" fontId="24" fillId="0" borderId="1" xfId="0" applyNumberFormat="1" applyFont="1" applyFill="1" applyBorder="1" applyAlignment="1">
      <alignment horizontal="left" vertical="center"/>
    </xf>
    <xf numFmtId="0" fontId="43" fillId="0" borderId="0" xfId="0" applyFont="1" applyFill="1"/>
    <xf numFmtId="0" fontId="6" fillId="0" borderId="0" xfId="0" applyFont="1" applyBorder="1" applyAlignment="1">
      <alignment vertical="center" wrapText="1"/>
    </xf>
    <xf numFmtId="0" fontId="5" fillId="0" borderId="4" xfId="0" applyFont="1" applyBorder="1" applyAlignment="1">
      <alignment vertical="center" wrapText="1"/>
    </xf>
    <xf numFmtId="0" fontId="33" fillId="0" borderId="4" xfId="0" applyFont="1" applyBorder="1" applyAlignment="1">
      <alignment horizontal="center" vertical="center" wrapText="1"/>
    </xf>
    <xf numFmtId="0" fontId="6" fillId="0" borderId="1" xfId="0" applyFont="1" applyBorder="1" applyAlignment="1">
      <alignment horizontal="center" vertical="center" wrapText="1"/>
    </xf>
    <xf numFmtId="0" fontId="20" fillId="9" borderId="1" xfId="0" applyFont="1" applyFill="1" applyBorder="1" applyAlignment="1">
      <alignment horizontal="right" vertical="center" wrapText="1"/>
    </xf>
    <xf numFmtId="0" fontId="3" fillId="3" borderId="1" xfId="0" applyFont="1" applyFill="1" applyBorder="1" applyAlignment="1">
      <alignment horizontal="center" vertical="center" wrapText="1"/>
    </xf>
    <xf numFmtId="0" fontId="11" fillId="0" borderId="7" xfId="0" applyFont="1" applyBorder="1" applyAlignment="1">
      <alignment horizontal="center"/>
    </xf>
    <xf numFmtId="0" fontId="11" fillId="0" borderId="2" xfId="0" applyFont="1" applyBorder="1" applyAlignment="1">
      <alignment horizont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43" fillId="0" borderId="4" xfId="0" applyFont="1" applyFill="1" applyBorder="1" applyAlignment="1">
      <alignment horizontal="center"/>
    </xf>
    <xf numFmtId="0" fontId="43" fillId="0" borderId="5" xfId="0" applyFont="1" applyFill="1" applyBorder="1" applyAlignment="1">
      <alignment horizontal="center"/>
    </xf>
    <xf numFmtId="0" fontId="43" fillId="0" borderId="6" xfId="0" applyFont="1" applyFill="1" applyBorder="1" applyAlignment="1">
      <alignment horizontal="center"/>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1" fillId="0" borderId="4" xfId="0"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3" fillId="12" borderId="4"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Border="1" applyAlignment="1">
      <alignment horizontal="left" vertical="center" wrapText="1"/>
    </xf>
    <xf numFmtId="0" fontId="22" fillId="0" borderId="17" xfId="0" applyFont="1" applyBorder="1" applyAlignment="1">
      <alignment horizontal="left" vertical="center" wrapText="1"/>
    </xf>
    <xf numFmtId="0" fontId="22" fillId="0" borderId="2" xfId="0" applyFont="1" applyBorder="1" applyAlignment="1">
      <alignment horizontal="left" vertical="center" wrapText="1"/>
    </xf>
    <xf numFmtId="0" fontId="22" fillId="1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2" fillId="12" borderId="4"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6" xfId="0" applyFont="1" applyFill="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3" fillId="0" borderId="4" xfId="0" applyFont="1" applyBorder="1" applyAlignment="1">
      <alignment horizontal="center"/>
    </xf>
    <xf numFmtId="0" fontId="23" fillId="0" borderId="5" xfId="0" applyFont="1" applyBorder="1" applyAlignment="1">
      <alignment horizontal="center"/>
    </xf>
    <xf numFmtId="0" fontId="23" fillId="0" borderId="6" xfId="0" applyFont="1" applyBorder="1" applyAlignment="1">
      <alignment horizontal="center"/>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4">
    <cellStyle name="Comma" xfId="3" builtinId="3"/>
    <cellStyle name="Good" xfId="1" builtinId="26"/>
    <cellStyle name="Normal" xfId="0" builtinId="0"/>
    <cellStyle name="Percent" xfId="2" builtinId="5"/>
  </cellStyles>
  <dxfs count="0"/>
  <tableStyles count="0" defaultTableStyle="TableStyleMedium2" defaultPivotStyle="PivotStyleLight16"/>
  <colors>
    <mruColors>
      <color rgb="FF820000"/>
      <color rgb="FF6C0000"/>
      <color rgb="FFE88CBC"/>
      <color rgb="FFA6F0B2"/>
      <color rgb="FFDAB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2</xdr:col>
      <xdr:colOff>999657</xdr:colOff>
      <xdr:row>16</xdr:row>
      <xdr:rowOff>106575</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386840" y="4168140"/>
          <a:ext cx="3742857" cy="838095"/>
        </a:xfrm>
        <a:prstGeom prst="rect">
          <a:avLst/>
        </a:prstGeom>
      </xdr:spPr>
    </xdr:pic>
    <xdr:clientData/>
  </xdr:twoCellAnchor>
  <xdr:twoCellAnchor editAs="oneCell">
    <xdr:from>
      <xdr:col>0</xdr:col>
      <xdr:colOff>160020</xdr:colOff>
      <xdr:row>13</xdr:row>
      <xdr:rowOff>0</xdr:rowOff>
    </xdr:from>
    <xdr:to>
      <xdr:col>0</xdr:col>
      <xdr:colOff>1203960</xdr:colOff>
      <xdr:row>20</xdr:row>
      <xdr:rowOff>160020</xdr:rowOff>
    </xdr:to>
    <xdr:pic>
      <xdr:nvPicPr>
        <xdr:cNvPr id="8" name="Imagen 4" descr="logo_unwto_ppt.jpg">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60020" y="4351020"/>
          <a:ext cx="1043940"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32</xdr:row>
      <xdr:rowOff>19050</xdr:rowOff>
    </xdr:from>
    <xdr:to>
      <xdr:col>1</xdr:col>
      <xdr:colOff>308729</xdr:colOff>
      <xdr:row>33</xdr:row>
      <xdr:rowOff>0</xdr:rowOff>
    </xdr:to>
    <xdr:pic>
      <xdr:nvPicPr>
        <xdr:cNvPr id="10" name="Picture 9">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033000"/>
          <a:ext cx="257929" cy="25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44450</xdr:colOff>
      <xdr:row>42</xdr:row>
      <xdr:rowOff>57150</xdr:rowOff>
    </xdr:from>
    <xdr:to>
      <xdr:col>1</xdr:col>
      <xdr:colOff>308729</xdr:colOff>
      <xdr:row>42</xdr:row>
      <xdr:rowOff>311150</xdr:rowOff>
    </xdr:to>
    <xdr:pic>
      <xdr:nvPicPr>
        <xdr:cNvPr id="13" name="Picture 12">
          <a:extLst>
            <a:ext uri="{FF2B5EF4-FFF2-40B4-BE49-F238E27FC236}">
              <a16:creationId xmlns:a16="http://schemas.microsoft.com/office/drawing/2014/main" xmlns=""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15373350"/>
          <a:ext cx="264279" cy="25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63500</xdr:colOff>
      <xdr:row>60</xdr:row>
      <xdr:rowOff>19050</xdr:rowOff>
    </xdr:from>
    <xdr:to>
      <xdr:col>1</xdr:col>
      <xdr:colOff>327779</xdr:colOff>
      <xdr:row>60</xdr:row>
      <xdr:rowOff>292100</xdr:rowOff>
    </xdr:to>
    <xdr:pic>
      <xdr:nvPicPr>
        <xdr:cNvPr id="7" name="Picture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075" y="17992725"/>
          <a:ext cx="26427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10</xdr:row>
      <xdr:rowOff>96309</xdr:rowOff>
    </xdr:from>
    <xdr:to>
      <xdr:col>1</xdr:col>
      <xdr:colOff>269875</xdr:colOff>
      <xdr:row>10</xdr:row>
      <xdr:rowOff>361950</xdr:rowOff>
    </xdr:to>
    <xdr:pic>
      <xdr:nvPicPr>
        <xdr:cNvPr id="2" name="Picture 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4390497"/>
          <a:ext cx="212725" cy="265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74269</xdr:colOff>
      <xdr:row>23</xdr:row>
      <xdr:rowOff>51555</xdr:rowOff>
    </xdr:from>
    <xdr:to>
      <xdr:col>1</xdr:col>
      <xdr:colOff>331444</xdr:colOff>
      <xdr:row>23</xdr:row>
      <xdr:rowOff>307865</xdr:rowOff>
    </xdr:to>
    <xdr:pic>
      <xdr:nvPicPr>
        <xdr:cNvPr id="4" name="Picture 2">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961" y="10287267"/>
          <a:ext cx="257175" cy="25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86840</xdr:colOff>
      <xdr:row>102</xdr:row>
      <xdr:rowOff>129540</xdr:rowOff>
    </xdr:from>
    <xdr:ext cx="194469" cy="208658"/>
    <xdr:pic>
      <xdr:nvPicPr>
        <xdr:cNvPr id="5" name="Picture 4">
          <a:extLst>
            <a:ext uri="{FF2B5EF4-FFF2-40B4-BE49-F238E27FC236}">
              <a16:creationId xmlns:a16="http://schemas.microsoft.com/office/drawing/2014/main" xmlns="" id="{00000000-0008-0000-0300-000005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37360" y="36195000"/>
          <a:ext cx="194469" cy="208658"/>
        </a:xfrm>
        <a:prstGeom prst="rect">
          <a:avLst/>
        </a:prstGeom>
      </xdr:spPr>
    </xdr:pic>
    <xdr:clientData/>
  </xdr:oneCellAnchor>
  <xdr:oneCellAnchor>
    <xdr:from>
      <xdr:col>1</xdr:col>
      <xdr:colOff>97057</xdr:colOff>
      <xdr:row>103</xdr:row>
      <xdr:rowOff>16464</xdr:rowOff>
    </xdr:from>
    <xdr:ext cx="196546" cy="210887"/>
    <xdr:pic>
      <xdr:nvPicPr>
        <xdr:cNvPr id="7" name="Picture 6">
          <a:extLst>
            <a:ext uri="{FF2B5EF4-FFF2-40B4-BE49-F238E27FC236}">
              <a16:creationId xmlns:a16="http://schemas.microsoft.com/office/drawing/2014/main" xmlns="" id="{00000000-0008-0000-0300-000007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49482" y="34658889"/>
          <a:ext cx="196546" cy="210887"/>
        </a:xfrm>
        <a:prstGeom prst="rect">
          <a:avLst/>
        </a:prstGeom>
      </xdr:spPr>
    </xdr:pic>
    <xdr:clientData/>
  </xdr:oneCellAnchor>
  <xdr:twoCellAnchor>
    <xdr:from>
      <xdr:col>1</xdr:col>
      <xdr:colOff>57150</xdr:colOff>
      <xdr:row>22</xdr:row>
      <xdr:rowOff>84870</xdr:rowOff>
    </xdr:from>
    <xdr:to>
      <xdr:col>1</xdr:col>
      <xdr:colOff>278423</xdr:colOff>
      <xdr:row>22</xdr:row>
      <xdr:rowOff>305399</xdr:rowOff>
    </xdr:to>
    <xdr:pic>
      <xdr:nvPicPr>
        <xdr:cNvPr id="8" name="Picture 2">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842" y="9946908"/>
          <a:ext cx="221273" cy="220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123265</xdr:colOff>
      <xdr:row>90</xdr:row>
      <xdr:rowOff>125888</xdr:rowOff>
    </xdr:from>
    <xdr:to>
      <xdr:col>1</xdr:col>
      <xdr:colOff>332815</xdr:colOff>
      <xdr:row>90</xdr:row>
      <xdr:rowOff>326414</xdr:rowOff>
    </xdr:to>
    <xdr:pic>
      <xdr:nvPicPr>
        <xdr:cNvPr id="8" name="Picture 19">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746" y="35829984"/>
          <a:ext cx="209550" cy="20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126102</xdr:colOff>
      <xdr:row>91</xdr:row>
      <xdr:rowOff>62448</xdr:rowOff>
    </xdr:from>
    <xdr:to>
      <xdr:col>1</xdr:col>
      <xdr:colOff>335652</xdr:colOff>
      <xdr:row>91</xdr:row>
      <xdr:rowOff>298704</xdr:rowOff>
    </xdr:to>
    <xdr:pic>
      <xdr:nvPicPr>
        <xdr:cNvPr id="9" name="Picture 20">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583" y="36154871"/>
          <a:ext cx="209550" cy="236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120561</xdr:colOff>
      <xdr:row>92</xdr:row>
      <xdr:rowOff>70072</xdr:rowOff>
    </xdr:from>
    <xdr:to>
      <xdr:col>1</xdr:col>
      <xdr:colOff>320586</xdr:colOff>
      <xdr:row>92</xdr:row>
      <xdr:rowOff>284302</xdr:rowOff>
    </xdr:to>
    <xdr:pic>
      <xdr:nvPicPr>
        <xdr:cNvPr id="7" name="Picture 22">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042" y="36514187"/>
          <a:ext cx="200025" cy="21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127889</xdr:colOff>
      <xdr:row>93</xdr:row>
      <xdr:rowOff>104708</xdr:rowOff>
    </xdr:from>
    <xdr:to>
      <xdr:col>1</xdr:col>
      <xdr:colOff>327914</xdr:colOff>
      <xdr:row>93</xdr:row>
      <xdr:rowOff>318938</xdr:rowOff>
    </xdr:to>
    <xdr:pic>
      <xdr:nvPicPr>
        <xdr:cNvPr id="12" name="Picture 22">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70" y="36900516"/>
          <a:ext cx="200025" cy="21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139700</xdr:colOff>
      <xdr:row>37</xdr:row>
      <xdr:rowOff>82550</xdr:rowOff>
    </xdr:from>
    <xdr:to>
      <xdr:col>1</xdr:col>
      <xdr:colOff>339725</xdr:colOff>
      <xdr:row>37</xdr:row>
      <xdr:rowOff>296780</xdr:rowOff>
    </xdr:to>
    <xdr:pic>
      <xdr:nvPicPr>
        <xdr:cNvPr id="2" name="Picture 22">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515600"/>
          <a:ext cx="200025" cy="21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139700</xdr:colOff>
      <xdr:row>38</xdr:row>
      <xdr:rowOff>44450</xdr:rowOff>
    </xdr:from>
    <xdr:to>
      <xdr:col>1</xdr:col>
      <xdr:colOff>339725</xdr:colOff>
      <xdr:row>38</xdr:row>
      <xdr:rowOff>258680</xdr:rowOff>
    </xdr:to>
    <xdr:pic>
      <xdr:nvPicPr>
        <xdr:cNvPr id="3" name="Picture 22">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814050"/>
          <a:ext cx="200025" cy="21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85527</xdr:colOff>
      <xdr:row>13</xdr:row>
      <xdr:rowOff>32230</xdr:rowOff>
    </xdr:from>
    <xdr:ext cx="227438" cy="244032"/>
    <xdr:pic>
      <xdr:nvPicPr>
        <xdr:cNvPr id="6" name="Picture 5">
          <a:extLst>
            <a:ext uri="{FF2B5EF4-FFF2-40B4-BE49-F238E27FC236}">
              <a16:creationId xmlns:a16="http://schemas.microsoft.com/office/drawing/2014/main" xmlns="" id="{00000000-0008-0000-0600-000006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34563" y="4447748"/>
          <a:ext cx="227438" cy="244032"/>
        </a:xfrm>
        <a:prstGeom prst="rect">
          <a:avLst/>
        </a:prstGeom>
      </xdr:spPr>
    </xdr:pic>
    <xdr:clientData/>
  </xdr:oneCellAnchor>
  <xdr:oneCellAnchor>
    <xdr:from>
      <xdr:col>1</xdr:col>
      <xdr:colOff>76109</xdr:colOff>
      <xdr:row>14</xdr:row>
      <xdr:rowOff>15009</xdr:rowOff>
    </xdr:from>
    <xdr:ext cx="251549" cy="269903"/>
    <xdr:pic>
      <xdr:nvPicPr>
        <xdr:cNvPr id="7" name="Picture 6">
          <a:extLst>
            <a:ext uri="{FF2B5EF4-FFF2-40B4-BE49-F238E27FC236}">
              <a16:creationId xmlns:a16="http://schemas.microsoft.com/office/drawing/2014/main" xmlns="" id="{00000000-0008-0000-0600-000007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93744" y="3458663"/>
          <a:ext cx="251549" cy="269903"/>
        </a:xfrm>
        <a:prstGeom prst="rect">
          <a:avLst/>
        </a:prstGeom>
      </xdr:spPr>
    </xdr:pic>
    <xdr:clientData/>
  </xdr:oneCellAnchor>
  <xdr:oneCellAnchor>
    <xdr:from>
      <xdr:col>1</xdr:col>
      <xdr:colOff>94028</xdr:colOff>
      <xdr:row>15</xdr:row>
      <xdr:rowOff>42334</xdr:rowOff>
    </xdr:from>
    <xdr:ext cx="266561" cy="286010"/>
    <xdr:pic>
      <xdr:nvPicPr>
        <xdr:cNvPr id="8" name="Picture 7">
          <a:extLst>
            <a:ext uri="{FF2B5EF4-FFF2-40B4-BE49-F238E27FC236}">
              <a16:creationId xmlns:a16="http://schemas.microsoft.com/office/drawing/2014/main" xmlns="" id="{00000000-0008-0000-0600-000008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43064" y="5138209"/>
          <a:ext cx="266561" cy="286010"/>
        </a:xfrm>
        <a:prstGeom prst="rect">
          <a:avLst/>
        </a:prstGeom>
      </xdr:spPr>
    </xdr:pic>
    <xdr:clientData/>
  </xdr:oneCellAnchor>
  <xdr:oneCellAnchor>
    <xdr:from>
      <xdr:col>1</xdr:col>
      <xdr:colOff>126186</xdr:colOff>
      <xdr:row>41</xdr:row>
      <xdr:rowOff>43962</xdr:rowOff>
    </xdr:from>
    <xdr:ext cx="225671" cy="242136"/>
    <xdr:pic>
      <xdr:nvPicPr>
        <xdr:cNvPr id="9" name="Picture 8">
          <a:extLst>
            <a:ext uri="{FF2B5EF4-FFF2-40B4-BE49-F238E27FC236}">
              <a16:creationId xmlns:a16="http://schemas.microsoft.com/office/drawing/2014/main" xmlns="" id="{00000000-0008-0000-0600-000009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73128" y="14368097"/>
          <a:ext cx="225671" cy="242136"/>
        </a:xfrm>
        <a:prstGeom prst="rect">
          <a:avLst/>
        </a:prstGeom>
      </xdr:spPr>
    </xdr:pic>
    <xdr:clientData/>
  </xdr:oneCellAnchor>
  <xdr:oneCellAnchor>
    <xdr:from>
      <xdr:col>1</xdr:col>
      <xdr:colOff>101297</xdr:colOff>
      <xdr:row>12</xdr:row>
      <xdr:rowOff>70190</xdr:rowOff>
    </xdr:from>
    <xdr:ext cx="232077" cy="249010"/>
    <xdr:pic>
      <xdr:nvPicPr>
        <xdr:cNvPr id="10" name="Picture 9">
          <a:extLst>
            <a:ext uri="{FF2B5EF4-FFF2-40B4-BE49-F238E27FC236}">
              <a16:creationId xmlns:a16="http://schemas.microsoft.com/office/drawing/2014/main" xmlns="" id="{00000000-0008-0000-0600-00000A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50333" y="4084297"/>
          <a:ext cx="232077" cy="249010"/>
        </a:xfrm>
        <a:prstGeom prst="rect">
          <a:avLst/>
        </a:prstGeom>
        <a:solidFill>
          <a:srgbClr val="FFC000"/>
        </a:solid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87923</xdr:colOff>
      <xdr:row>25</xdr:row>
      <xdr:rowOff>72781</xdr:rowOff>
    </xdr:from>
    <xdr:ext cx="253487" cy="221182"/>
    <xdr:pic>
      <xdr:nvPicPr>
        <xdr:cNvPr id="16" name="Picture 15">
          <a:extLst>
            <a:ext uri="{FF2B5EF4-FFF2-40B4-BE49-F238E27FC236}">
              <a16:creationId xmlns:a16="http://schemas.microsoft.com/office/drawing/2014/main" xmlns="" id="{00000000-0008-0000-0700-000010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76250" y="8300916"/>
          <a:ext cx="253487" cy="221182"/>
        </a:xfrm>
        <a:prstGeom prst="rect">
          <a:avLst/>
        </a:prstGeom>
      </xdr:spPr>
    </xdr:pic>
    <xdr:clientData/>
  </xdr:oneCellAnchor>
  <xdr:oneCellAnchor>
    <xdr:from>
      <xdr:col>1</xdr:col>
      <xdr:colOff>73270</xdr:colOff>
      <xdr:row>26</xdr:row>
      <xdr:rowOff>24423</xdr:rowOff>
    </xdr:from>
    <xdr:ext cx="253487" cy="240232"/>
    <xdr:pic>
      <xdr:nvPicPr>
        <xdr:cNvPr id="17" name="Picture 16">
          <a:extLst>
            <a:ext uri="{FF2B5EF4-FFF2-40B4-BE49-F238E27FC236}">
              <a16:creationId xmlns:a16="http://schemas.microsoft.com/office/drawing/2014/main" xmlns="" id="{00000000-0008-0000-0700-000011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61597" y="8596923"/>
          <a:ext cx="253487" cy="240232"/>
        </a:xfrm>
        <a:prstGeom prst="rect">
          <a:avLst/>
        </a:prstGeom>
      </xdr:spPr>
    </xdr:pic>
    <xdr:clientData/>
  </xdr:oneCellAnchor>
  <xdr:oneCellAnchor>
    <xdr:from>
      <xdr:col>1</xdr:col>
      <xdr:colOff>55817</xdr:colOff>
      <xdr:row>71</xdr:row>
      <xdr:rowOff>35036</xdr:rowOff>
    </xdr:from>
    <xdr:ext cx="253487" cy="181839"/>
    <xdr:pic>
      <xdr:nvPicPr>
        <xdr:cNvPr id="11" name="Picture 10">
          <a:extLst>
            <a:ext uri="{FF2B5EF4-FFF2-40B4-BE49-F238E27FC236}">
              <a16:creationId xmlns:a16="http://schemas.microsoft.com/office/drawing/2014/main" xmlns="" id="{00000000-0008-0000-0700-00000B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36817" y="29137574"/>
          <a:ext cx="253487" cy="181839"/>
        </a:xfrm>
        <a:prstGeom prst="rect">
          <a:avLst/>
        </a:prstGeom>
      </xdr:spPr>
    </xdr:pic>
    <xdr:clientData/>
  </xdr:oneCellAnchor>
  <xdr:oneCellAnchor>
    <xdr:from>
      <xdr:col>1</xdr:col>
      <xdr:colOff>69915</xdr:colOff>
      <xdr:row>70</xdr:row>
      <xdr:rowOff>80597</xdr:rowOff>
    </xdr:from>
    <xdr:ext cx="247915" cy="177842"/>
    <xdr:pic>
      <xdr:nvPicPr>
        <xdr:cNvPr id="13" name="Picture 12">
          <a:extLst>
            <a:ext uri="{FF2B5EF4-FFF2-40B4-BE49-F238E27FC236}">
              <a16:creationId xmlns:a16="http://schemas.microsoft.com/office/drawing/2014/main" xmlns="" id="{00000000-0008-0000-0700-00000D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50915" y="28897385"/>
          <a:ext cx="247915" cy="17784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58882</xdr:colOff>
      <xdr:row>66</xdr:row>
      <xdr:rowOff>132773</xdr:rowOff>
    </xdr:from>
    <xdr:ext cx="344941" cy="394806"/>
    <xdr:pic>
      <xdr:nvPicPr>
        <xdr:cNvPr id="4" name="Picture 3">
          <a:extLst>
            <a:ext uri="{FF2B5EF4-FFF2-40B4-BE49-F238E27FC236}">
              <a16:creationId xmlns:a16="http://schemas.microsoft.com/office/drawing/2014/main" xmlns="" id="{00000000-0008-0000-0A00-000004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l="3030" t="3125" r="6166"/>
        <a:stretch/>
      </xdr:blipFill>
      <xdr:spPr bwMode="auto">
        <a:xfrm>
          <a:off x="452582" y="22433973"/>
          <a:ext cx="344941" cy="394806"/>
        </a:xfrm>
        <a:prstGeom prst="rect">
          <a:avLst/>
        </a:prstGeom>
        <a:noFill/>
        <a:ln w="9525">
          <a:noFill/>
          <a:miter lim="800000"/>
          <a:headEnd/>
          <a:tailEnd/>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SSIFICATION\UNWTO%20CONSULTANCY%202016\Criteria%20Aug%202016\Required%20Critera%20for%205%20Sta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AR"/>
      <sheetName val="2 STAR"/>
      <sheetName val="3 STAR"/>
      <sheetName val="Sheet1"/>
      <sheetName val="5 STAR"/>
    </sheetNames>
    <sheetDataSet>
      <sheetData sheetId="0"/>
      <sheetData sheetId="1"/>
      <sheetData sheetId="2">
        <row r="10">
          <cell r="B10" t="str">
            <v>Reception &amp; Affiliated Services</v>
          </cell>
        </row>
        <row r="18">
          <cell r="B18" t="str">
            <v>Guest Bedrooms</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abSelected="1" view="pageLayout" topLeftCell="A19" zoomScaleNormal="130" workbookViewId="0">
      <selection activeCell="B22" sqref="B22"/>
    </sheetView>
  </sheetViews>
  <sheetFormatPr defaultColWidth="9.140625" defaultRowHeight="15" x14ac:dyDescent="0.25"/>
  <cols>
    <col min="1" max="1" width="19.28515625" style="346" customWidth="1"/>
    <col min="2" max="2" width="38.28515625" customWidth="1"/>
    <col min="3" max="3" width="19.42578125" customWidth="1"/>
    <col min="4" max="4" width="53.5703125" customWidth="1"/>
    <col min="5" max="6" width="7.140625" customWidth="1"/>
    <col min="7" max="7" width="40.5703125" customWidth="1"/>
    <col min="8" max="8" width="2.140625" hidden="1" customWidth="1"/>
    <col min="9" max="13" width="3.85546875" customWidth="1"/>
  </cols>
  <sheetData>
    <row r="2" spans="1:4" ht="15.75" x14ac:dyDescent="0.25">
      <c r="A2" s="496" t="s">
        <v>512</v>
      </c>
      <c r="B2" s="496"/>
      <c r="C2" s="496"/>
      <c r="D2" s="496"/>
    </row>
    <row r="3" spans="1:4" ht="34.5" customHeight="1" x14ac:dyDescent="0.25">
      <c r="A3" s="11" t="s">
        <v>1063</v>
      </c>
      <c r="B3" s="10"/>
      <c r="C3" s="9" t="s">
        <v>204</v>
      </c>
      <c r="D3" s="10"/>
    </row>
    <row r="4" spans="1:4" ht="31.5" customHeight="1" x14ac:dyDescent="0.25">
      <c r="A4" s="350" t="s">
        <v>420</v>
      </c>
      <c r="B4" s="10"/>
      <c r="C4" s="9" t="s">
        <v>205</v>
      </c>
      <c r="D4" s="10"/>
    </row>
    <row r="5" spans="1:4" ht="24" customHeight="1" x14ac:dyDescent="0.25">
      <c r="A5" s="11" t="s">
        <v>206</v>
      </c>
      <c r="B5" s="10"/>
      <c r="C5" s="9" t="s">
        <v>207</v>
      </c>
      <c r="D5" s="10"/>
    </row>
    <row r="6" spans="1:4" ht="33.75" customHeight="1" x14ac:dyDescent="0.25">
      <c r="A6" s="11" t="s">
        <v>210</v>
      </c>
      <c r="B6" s="10"/>
      <c r="C6" s="9" t="s">
        <v>208</v>
      </c>
      <c r="D6" s="10"/>
    </row>
    <row r="7" spans="1:4" ht="33.75" customHeight="1" x14ac:dyDescent="0.25">
      <c r="A7" s="11" t="s">
        <v>212</v>
      </c>
      <c r="B7" s="10"/>
      <c r="C7" s="11" t="s">
        <v>213</v>
      </c>
      <c r="D7" s="10"/>
    </row>
    <row r="8" spans="1:4" ht="76.5" customHeight="1" x14ac:dyDescent="0.25">
      <c r="A8" s="11" t="s">
        <v>209</v>
      </c>
      <c r="B8" s="10"/>
      <c r="C8" s="9" t="s">
        <v>211</v>
      </c>
      <c r="D8" s="10"/>
    </row>
    <row r="9" spans="1:4" ht="22.5" customHeight="1" x14ac:dyDescent="0.25">
      <c r="A9" s="351" t="s">
        <v>214</v>
      </c>
      <c r="B9" s="497"/>
      <c r="C9" s="498"/>
      <c r="D9" s="12"/>
    </row>
    <row r="12" spans="1:4" x14ac:dyDescent="0.25">
      <c r="A12" s="352"/>
      <c r="B12" s="13"/>
      <c r="C12" s="13"/>
      <c r="D12" s="13"/>
    </row>
    <row r="18" spans="2:2" x14ac:dyDescent="0.25">
      <c r="B18" t="s">
        <v>1536</v>
      </c>
    </row>
    <row r="20" spans="2:2" x14ac:dyDescent="0.25">
      <c r="B20" t="s">
        <v>1070</v>
      </c>
    </row>
    <row r="21" spans="2:2" x14ac:dyDescent="0.25">
      <c r="B21" t="s">
        <v>1069</v>
      </c>
    </row>
    <row r="34" ht="18.75" customHeight="1" x14ac:dyDescent="0.25"/>
  </sheetData>
  <mergeCells count="2">
    <mergeCell ref="A2:D2"/>
    <mergeCell ref="B9:C9"/>
  </mergeCells>
  <pageMargins left="0.7" right="0.7" top="0.75" bottom="0.75" header="0.3" footer="0.3"/>
  <pageSetup paperSize="9" orientation="landscape" r:id="rId1"/>
  <headerFooter>
    <oddHeader>&amp;C&amp;"-,Bold Italic"&amp;14Hotel  &amp;A</oddHeader>
  </headerFooter>
  <rowBreaks count="1" manualBreakCount="1">
    <brk id="2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Layout" topLeftCell="A15" zoomScaleNormal="130" workbookViewId="0">
      <selection activeCell="C15" sqref="C15"/>
    </sheetView>
  </sheetViews>
  <sheetFormatPr defaultColWidth="9.140625" defaultRowHeight="12" x14ac:dyDescent="0.2"/>
  <cols>
    <col min="1" max="1" width="6.7109375" style="329" customWidth="1"/>
    <col min="2" max="2" width="5.140625" style="56" customWidth="1"/>
    <col min="3" max="3" width="48.5703125" style="56" customWidth="1"/>
    <col min="4" max="4" width="6.5703125" style="56" customWidth="1"/>
    <col min="5" max="5" width="6.140625" style="56" customWidth="1"/>
    <col min="6" max="6" width="37" style="56" customWidth="1"/>
    <col min="7" max="7" width="2.140625" style="56" hidden="1" customWidth="1"/>
    <col min="8" max="12" width="3.85546875" style="56" customWidth="1"/>
    <col min="13" max="16384" width="9.140625" style="56"/>
  </cols>
  <sheetData>
    <row r="1" spans="1:12" ht="23.25" customHeight="1" x14ac:dyDescent="0.2">
      <c r="A1" s="377">
        <v>8</v>
      </c>
      <c r="B1" s="308"/>
      <c r="C1" s="376" t="s">
        <v>185</v>
      </c>
      <c r="D1" s="379" t="s">
        <v>189</v>
      </c>
      <c r="E1" s="379" t="s">
        <v>190</v>
      </c>
      <c r="F1" s="377" t="s">
        <v>191</v>
      </c>
      <c r="G1" s="308" t="s">
        <v>192</v>
      </c>
      <c r="H1" s="308" t="s">
        <v>24</v>
      </c>
      <c r="I1" s="308" t="s">
        <v>25</v>
      </c>
      <c r="J1" s="308" t="s">
        <v>26</v>
      </c>
      <c r="K1" s="308" t="s">
        <v>27</v>
      </c>
      <c r="L1" s="308" t="s">
        <v>28</v>
      </c>
    </row>
    <row r="2" spans="1:12" ht="16.5" customHeight="1" x14ac:dyDescent="0.2">
      <c r="A2" s="326">
        <v>8.1</v>
      </c>
      <c r="B2" s="144"/>
      <c r="C2" s="69" t="s">
        <v>176</v>
      </c>
      <c r="D2" s="143"/>
      <c r="E2" s="173"/>
      <c r="F2" s="174"/>
      <c r="G2" s="175"/>
      <c r="H2" s="54"/>
      <c r="I2" s="54"/>
      <c r="J2" s="54"/>
      <c r="K2" s="54"/>
      <c r="L2" s="54"/>
    </row>
    <row r="3" spans="1:12" ht="45.75" customHeight="1" x14ac:dyDescent="0.2">
      <c r="A3" s="326" t="s">
        <v>892</v>
      </c>
      <c r="B3" s="144" t="s">
        <v>1</v>
      </c>
      <c r="C3" s="61" t="s">
        <v>482</v>
      </c>
      <c r="D3" s="143" t="s">
        <v>4</v>
      </c>
      <c r="E3" s="176"/>
      <c r="F3" s="177"/>
      <c r="G3" s="178"/>
      <c r="H3" s="54"/>
      <c r="I3" s="54"/>
      <c r="J3" s="54"/>
      <c r="K3" s="54"/>
      <c r="L3" s="54"/>
    </row>
    <row r="4" spans="1:12" ht="27" x14ac:dyDescent="0.2">
      <c r="A4" s="326" t="s">
        <v>893</v>
      </c>
      <c r="B4" s="144" t="s">
        <v>1</v>
      </c>
      <c r="C4" s="61" t="s">
        <v>483</v>
      </c>
      <c r="D4" s="143" t="s">
        <v>4</v>
      </c>
      <c r="E4" s="176"/>
      <c r="F4" s="177"/>
      <c r="G4" s="178"/>
      <c r="H4" s="54"/>
      <c r="I4" s="54"/>
      <c r="J4" s="54"/>
      <c r="K4" s="54"/>
      <c r="L4" s="54"/>
    </row>
    <row r="5" spans="1:12" ht="42" customHeight="1" x14ac:dyDescent="0.2">
      <c r="A5" s="326" t="s">
        <v>894</v>
      </c>
      <c r="B5" s="144" t="s">
        <v>1</v>
      </c>
      <c r="C5" s="61" t="s">
        <v>1405</v>
      </c>
      <c r="D5" s="143" t="s">
        <v>4</v>
      </c>
      <c r="E5" s="176"/>
      <c r="F5" s="177"/>
      <c r="G5" s="178"/>
      <c r="H5" s="54"/>
      <c r="I5" s="54"/>
      <c r="J5" s="54"/>
      <c r="K5" s="54"/>
      <c r="L5" s="54"/>
    </row>
    <row r="6" spans="1:12" ht="27" x14ac:dyDescent="0.2">
      <c r="A6" s="326" t="s">
        <v>895</v>
      </c>
      <c r="B6" s="144" t="s">
        <v>1</v>
      </c>
      <c r="C6" s="61" t="s">
        <v>484</v>
      </c>
      <c r="D6" s="143" t="s">
        <v>4</v>
      </c>
      <c r="E6" s="176"/>
      <c r="F6" s="177"/>
      <c r="G6" s="178"/>
      <c r="H6" s="54"/>
      <c r="I6" s="54"/>
      <c r="J6" s="54"/>
      <c r="K6" s="54"/>
      <c r="L6" s="54"/>
    </row>
    <row r="7" spans="1:12" ht="27" x14ac:dyDescent="0.2">
      <c r="A7" s="326" t="s">
        <v>896</v>
      </c>
      <c r="B7" s="144" t="s">
        <v>1</v>
      </c>
      <c r="C7" s="61" t="s">
        <v>485</v>
      </c>
      <c r="D7" s="143" t="s">
        <v>4</v>
      </c>
      <c r="E7" s="176"/>
      <c r="F7" s="177"/>
      <c r="G7" s="178"/>
      <c r="H7" s="54"/>
      <c r="I7" s="54"/>
      <c r="J7" s="54"/>
      <c r="K7" s="54"/>
      <c r="L7" s="54"/>
    </row>
    <row r="8" spans="1:12" ht="27" x14ac:dyDescent="0.2">
      <c r="A8" s="326" t="s">
        <v>897</v>
      </c>
      <c r="B8" s="144" t="s">
        <v>1</v>
      </c>
      <c r="C8" s="61" t="s">
        <v>349</v>
      </c>
      <c r="D8" s="143" t="s">
        <v>4</v>
      </c>
      <c r="E8" s="179"/>
      <c r="F8" s="180"/>
      <c r="G8" s="181"/>
      <c r="H8" s="54"/>
      <c r="I8" s="54"/>
      <c r="J8" s="54"/>
      <c r="K8" s="54"/>
      <c r="L8" s="54"/>
    </row>
    <row r="9" spans="1:12" ht="27" x14ac:dyDescent="0.2">
      <c r="A9" s="326" t="s">
        <v>898</v>
      </c>
      <c r="B9" s="144" t="s">
        <v>8</v>
      </c>
      <c r="C9" s="61" t="s">
        <v>1548</v>
      </c>
      <c r="D9" s="143">
        <v>35</v>
      </c>
      <c r="E9" s="550"/>
      <c r="F9" s="177"/>
      <c r="G9" s="178"/>
      <c r="H9" s="54"/>
      <c r="I9" s="54"/>
      <c r="J9" s="54"/>
      <c r="K9" s="54"/>
      <c r="L9" s="54"/>
    </row>
    <row r="10" spans="1:12" ht="33.6" customHeight="1" x14ac:dyDescent="0.2">
      <c r="A10" s="326" t="s">
        <v>899</v>
      </c>
      <c r="B10" s="144" t="s">
        <v>8</v>
      </c>
      <c r="C10" s="61" t="s">
        <v>1406</v>
      </c>
      <c r="D10" s="143">
        <v>15</v>
      </c>
      <c r="E10" s="551"/>
      <c r="F10" s="177"/>
      <c r="G10" s="178"/>
      <c r="H10" s="54"/>
      <c r="I10" s="54"/>
      <c r="J10" s="54"/>
      <c r="K10" s="54"/>
      <c r="L10" s="54"/>
    </row>
    <row r="11" spans="1:12" ht="27" customHeight="1" x14ac:dyDescent="0.2">
      <c r="A11" s="326" t="s">
        <v>900</v>
      </c>
      <c r="B11" s="243" t="s">
        <v>8</v>
      </c>
      <c r="C11" s="61" t="s">
        <v>1549</v>
      </c>
      <c r="D11" s="143">
        <v>5</v>
      </c>
      <c r="E11" s="552"/>
      <c r="F11" s="177"/>
      <c r="G11" s="178"/>
      <c r="H11" s="54"/>
      <c r="I11" s="54"/>
      <c r="J11" s="54"/>
      <c r="K11" s="54"/>
      <c r="L11" s="54"/>
    </row>
    <row r="12" spans="1:12" ht="40.5" x14ac:dyDescent="0.2">
      <c r="A12" s="378" t="s">
        <v>901</v>
      </c>
      <c r="B12" s="243" t="s">
        <v>8</v>
      </c>
      <c r="C12" s="61" t="s">
        <v>1550</v>
      </c>
      <c r="D12" s="143">
        <v>50</v>
      </c>
      <c r="E12" s="550"/>
      <c r="F12" s="177"/>
      <c r="G12" s="178"/>
      <c r="H12" s="54"/>
      <c r="I12" s="54"/>
      <c r="J12" s="54"/>
      <c r="K12" s="54"/>
      <c r="L12" s="54"/>
    </row>
    <row r="13" spans="1:12" ht="43.9" customHeight="1" x14ac:dyDescent="0.2">
      <c r="A13" s="378" t="s">
        <v>902</v>
      </c>
      <c r="B13" s="243" t="s">
        <v>8</v>
      </c>
      <c r="C13" s="61" t="s">
        <v>1551</v>
      </c>
      <c r="D13" s="143">
        <v>35</v>
      </c>
      <c r="E13" s="551"/>
      <c r="F13" s="177"/>
      <c r="G13" s="178"/>
      <c r="H13" s="54"/>
      <c r="I13" s="54"/>
      <c r="J13" s="54"/>
      <c r="K13" s="54"/>
      <c r="L13" s="54"/>
    </row>
    <row r="14" spans="1:12" ht="49.5" customHeight="1" x14ac:dyDescent="0.2">
      <c r="A14" s="378" t="s">
        <v>903</v>
      </c>
      <c r="B14" s="243" t="s">
        <v>8</v>
      </c>
      <c r="C14" s="61" t="s">
        <v>1552</v>
      </c>
      <c r="D14" s="143">
        <v>20</v>
      </c>
      <c r="E14" s="551"/>
      <c r="F14" s="177"/>
      <c r="G14" s="178"/>
      <c r="H14" s="54"/>
      <c r="I14" s="54"/>
      <c r="J14" s="54"/>
      <c r="K14" s="54"/>
      <c r="L14" s="54"/>
    </row>
    <row r="15" spans="1:12" ht="30" customHeight="1" x14ac:dyDescent="0.2">
      <c r="A15" s="378" t="s">
        <v>904</v>
      </c>
      <c r="B15" s="243" t="s">
        <v>8</v>
      </c>
      <c r="C15" s="61" t="s">
        <v>1419</v>
      </c>
      <c r="D15" s="143">
        <v>10</v>
      </c>
      <c r="E15" s="551"/>
      <c r="F15" s="177"/>
      <c r="G15" s="178"/>
      <c r="H15" s="54"/>
      <c r="I15" s="54"/>
      <c r="J15" s="54"/>
      <c r="K15" s="54"/>
      <c r="L15" s="54"/>
    </row>
    <row r="16" spans="1:12" ht="27" x14ac:dyDescent="0.2">
      <c r="A16" s="326" t="s">
        <v>1155</v>
      </c>
      <c r="B16" s="415" t="s">
        <v>8</v>
      </c>
      <c r="C16" s="61" t="s">
        <v>350</v>
      </c>
      <c r="D16" s="414">
        <v>5</v>
      </c>
      <c r="E16" s="551"/>
      <c r="F16" s="177"/>
      <c r="G16" s="178"/>
      <c r="H16" s="54"/>
      <c r="I16" s="54"/>
      <c r="J16" s="54"/>
      <c r="K16" s="54"/>
      <c r="L16" s="54"/>
    </row>
    <row r="17" spans="1:16" ht="13.5" x14ac:dyDescent="0.2">
      <c r="A17" s="326" t="s">
        <v>1418</v>
      </c>
      <c r="B17" s="137" t="s">
        <v>8</v>
      </c>
      <c r="C17" s="61" t="s">
        <v>351</v>
      </c>
      <c r="D17" s="143">
        <v>0</v>
      </c>
      <c r="E17" s="552"/>
      <c r="F17" s="177"/>
      <c r="G17" s="177"/>
      <c r="H17" s="54"/>
      <c r="I17" s="54"/>
      <c r="J17" s="54"/>
      <c r="K17" s="54"/>
      <c r="L17" s="54"/>
    </row>
    <row r="18" spans="1:16" s="79" customFormat="1" ht="15" customHeight="1" x14ac:dyDescent="0.2">
      <c r="A18" s="326"/>
      <c r="B18" s="222"/>
      <c r="C18" s="68" t="s">
        <v>18</v>
      </c>
      <c r="D18" s="416">
        <f>SUM(D9+D12)</f>
        <v>85</v>
      </c>
      <c r="E18" s="419">
        <f>SUM(E9:E17)</f>
        <v>0</v>
      </c>
      <c r="F18" s="231"/>
      <c r="G18" s="232"/>
      <c r="H18" s="152"/>
      <c r="I18" s="152"/>
      <c r="J18" s="152"/>
      <c r="K18" s="152"/>
      <c r="L18" s="152"/>
      <c r="M18" s="221"/>
      <c r="N18" s="221"/>
      <c r="O18" s="221"/>
      <c r="P18" s="221"/>
    </row>
    <row r="19" spans="1:16" ht="13.15" customHeight="1" x14ac:dyDescent="0.2">
      <c r="A19" s="326">
        <v>8.1999999999999993</v>
      </c>
      <c r="B19" s="144"/>
      <c r="C19" s="69" t="s">
        <v>177</v>
      </c>
      <c r="D19" s="143"/>
      <c r="E19" s="177"/>
      <c r="F19" s="177"/>
      <c r="G19" s="178"/>
      <c r="H19" s="54"/>
      <c r="I19" s="54"/>
      <c r="J19" s="54"/>
      <c r="K19" s="54"/>
      <c r="L19" s="54"/>
    </row>
    <row r="20" spans="1:16" ht="86.25" customHeight="1" x14ac:dyDescent="0.2">
      <c r="A20" s="326" t="s">
        <v>905</v>
      </c>
      <c r="B20" s="243" t="s">
        <v>8</v>
      </c>
      <c r="C20" s="61" t="s">
        <v>1420</v>
      </c>
      <c r="D20" s="143">
        <v>50</v>
      </c>
      <c r="E20" s="550"/>
      <c r="F20" s="177"/>
      <c r="G20" s="178"/>
      <c r="H20" s="54"/>
      <c r="I20" s="54"/>
      <c r="J20" s="54"/>
      <c r="K20" s="54"/>
      <c r="L20" s="54" t="s">
        <v>5</v>
      </c>
    </row>
    <row r="21" spans="1:16" ht="76.5" customHeight="1" x14ac:dyDescent="0.2">
      <c r="A21" s="326" t="s">
        <v>906</v>
      </c>
      <c r="B21" s="243" t="s">
        <v>8</v>
      </c>
      <c r="C21" s="73" t="s">
        <v>1503</v>
      </c>
      <c r="D21" s="143">
        <v>40</v>
      </c>
      <c r="E21" s="551"/>
      <c r="F21" s="177"/>
      <c r="G21" s="178"/>
      <c r="H21" s="54"/>
      <c r="I21" s="54"/>
      <c r="J21" s="54"/>
      <c r="K21" s="54" t="s">
        <v>5</v>
      </c>
      <c r="L21" s="54"/>
    </row>
    <row r="22" spans="1:16" ht="50.25" customHeight="1" x14ac:dyDescent="0.2">
      <c r="A22" s="326" t="s">
        <v>907</v>
      </c>
      <c r="B22" s="243" t="s">
        <v>8</v>
      </c>
      <c r="C22" s="73" t="s">
        <v>1421</v>
      </c>
      <c r="D22" s="143">
        <v>25</v>
      </c>
      <c r="E22" s="551"/>
      <c r="F22" s="177"/>
      <c r="G22" s="178"/>
      <c r="H22" s="54"/>
      <c r="I22" s="54"/>
      <c r="J22" s="54" t="s">
        <v>5</v>
      </c>
      <c r="K22" s="54"/>
      <c r="L22" s="54"/>
    </row>
    <row r="23" spans="1:16" ht="31.9" customHeight="1" x14ac:dyDescent="0.2">
      <c r="A23" s="326" t="s">
        <v>908</v>
      </c>
      <c r="B23" s="144" t="s">
        <v>8</v>
      </c>
      <c r="C23" s="61" t="s">
        <v>1422</v>
      </c>
      <c r="D23" s="414">
        <v>10</v>
      </c>
      <c r="E23" s="551"/>
      <c r="F23" s="177"/>
      <c r="G23" s="178"/>
      <c r="H23" s="54"/>
      <c r="I23" s="54"/>
      <c r="J23" s="54"/>
      <c r="K23" s="54"/>
      <c r="L23" s="54"/>
    </row>
    <row r="24" spans="1:16" ht="18.600000000000001" customHeight="1" x14ac:dyDescent="0.2">
      <c r="A24" s="326" t="s">
        <v>1435</v>
      </c>
      <c r="B24" s="144" t="s">
        <v>8</v>
      </c>
      <c r="C24" s="61" t="s">
        <v>1417</v>
      </c>
      <c r="D24" s="224">
        <v>0</v>
      </c>
      <c r="E24" s="552"/>
      <c r="F24" s="177"/>
      <c r="G24" s="178"/>
      <c r="H24" s="54"/>
      <c r="I24" s="54"/>
      <c r="J24" s="54"/>
      <c r="K24" s="54"/>
      <c r="L24" s="54"/>
    </row>
    <row r="25" spans="1:16" ht="59.25" customHeight="1" x14ac:dyDescent="0.2">
      <c r="A25" s="326" t="s">
        <v>909</v>
      </c>
      <c r="B25" s="423" t="s">
        <v>8</v>
      </c>
      <c r="C25" s="61" t="s">
        <v>1423</v>
      </c>
      <c r="D25" s="430">
        <v>8</v>
      </c>
      <c r="E25" s="441"/>
      <c r="F25" s="177"/>
      <c r="G25" s="178"/>
      <c r="H25" s="54"/>
      <c r="I25" s="54"/>
      <c r="J25" s="54"/>
      <c r="K25" s="54"/>
      <c r="L25" s="54"/>
    </row>
    <row r="26" spans="1:16" ht="13.5" x14ac:dyDescent="0.2">
      <c r="A26" s="326"/>
      <c r="B26" s="144"/>
      <c r="C26" s="68" t="s">
        <v>18</v>
      </c>
      <c r="D26" s="417">
        <f>+SUM(D20+D25)</f>
        <v>58</v>
      </c>
      <c r="E26" s="183">
        <f>+SUM(E20+E25)</f>
        <v>0</v>
      </c>
      <c r="F26" s="177"/>
      <c r="G26" s="178"/>
      <c r="H26" s="54"/>
      <c r="I26" s="54"/>
      <c r="J26" s="54"/>
      <c r="K26" s="54"/>
      <c r="L26" s="54"/>
    </row>
    <row r="27" spans="1:16" ht="13.5" customHeight="1" x14ac:dyDescent="0.2">
      <c r="A27" s="326"/>
      <c r="B27" s="144"/>
      <c r="C27" s="61"/>
      <c r="D27" s="224"/>
      <c r="E27" s="182"/>
      <c r="F27" s="177"/>
      <c r="G27" s="178"/>
      <c r="H27" s="54"/>
      <c r="I27" s="54"/>
      <c r="J27" s="54"/>
      <c r="K27" s="54"/>
      <c r="L27" s="54"/>
    </row>
    <row r="28" spans="1:16" ht="18.75" customHeight="1" x14ac:dyDescent="0.2">
      <c r="A28" s="326" t="s">
        <v>1156</v>
      </c>
      <c r="B28" s="243"/>
      <c r="C28" s="69" t="s">
        <v>186</v>
      </c>
      <c r="D28" s="143"/>
      <c r="E28" s="176"/>
      <c r="F28" s="177"/>
      <c r="G28" s="178"/>
      <c r="H28" s="54"/>
      <c r="I28" s="54"/>
      <c r="J28" s="54"/>
      <c r="K28" s="54"/>
      <c r="L28" s="54"/>
    </row>
    <row r="29" spans="1:16" ht="47.25" customHeight="1" x14ac:dyDescent="0.2">
      <c r="A29" s="326" t="s">
        <v>910</v>
      </c>
      <c r="B29" s="243" t="s">
        <v>8</v>
      </c>
      <c r="C29" s="61" t="s">
        <v>1499</v>
      </c>
      <c r="D29" s="414">
        <v>20</v>
      </c>
      <c r="E29" s="550"/>
      <c r="F29" s="177"/>
      <c r="G29" s="178"/>
      <c r="H29" s="54"/>
      <c r="I29" s="54"/>
      <c r="J29" s="54"/>
      <c r="K29" s="54" t="s">
        <v>5</v>
      </c>
      <c r="L29" s="54" t="s">
        <v>5</v>
      </c>
    </row>
    <row r="30" spans="1:16" ht="15.75" customHeight="1" x14ac:dyDescent="0.2">
      <c r="A30" s="326" t="s">
        <v>911</v>
      </c>
      <c r="B30" s="243" t="s">
        <v>8</v>
      </c>
      <c r="C30" s="61" t="s">
        <v>1500</v>
      </c>
      <c r="D30" s="414">
        <v>10</v>
      </c>
      <c r="E30" s="551"/>
      <c r="F30" s="177"/>
      <c r="G30" s="178"/>
      <c r="H30" s="54"/>
      <c r="I30" s="54"/>
      <c r="J30" s="54" t="s">
        <v>5</v>
      </c>
      <c r="K30" s="54"/>
      <c r="L30" s="54"/>
    </row>
    <row r="31" spans="1:16" ht="13.5" customHeight="1" x14ac:dyDescent="0.2">
      <c r="A31" s="326" t="s">
        <v>912</v>
      </c>
      <c r="B31" s="137" t="s">
        <v>8</v>
      </c>
      <c r="C31" s="61" t="s">
        <v>352</v>
      </c>
      <c r="D31" s="414">
        <v>5</v>
      </c>
      <c r="E31" s="552"/>
      <c r="F31" s="177"/>
      <c r="G31" s="177"/>
      <c r="H31" s="54"/>
      <c r="I31" s="54"/>
      <c r="J31" s="54"/>
      <c r="K31" s="54"/>
      <c r="L31" s="54"/>
    </row>
    <row r="32" spans="1:16" ht="13.5" customHeight="1" x14ac:dyDescent="0.2">
      <c r="A32" s="326" t="s">
        <v>913</v>
      </c>
      <c r="B32" s="427" t="s">
        <v>8</v>
      </c>
      <c r="C32" s="61" t="s">
        <v>1501</v>
      </c>
      <c r="D32" s="452">
        <v>5</v>
      </c>
      <c r="E32" s="453"/>
      <c r="F32" s="177"/>
      <c r="G32" s="177"/>
      <c r="H32" s="54"/>
      <c r="I32" s="54"/>
      <c r="J32" s="54"/>
      <c r="K32" s="54"/>
      <c r="L32" s="54"/>
    </row>
    <row r="33" spans="1:12" ht="27" x14ac:dyDescent="0.25">
      <c r="A33" s="326" t="s">
        <v>914</v>
      </c>
      <c r="B33" s="213" t="s">
        <v>8</v>
      </c>
      <c r="C33" s="61" t="s">
        <v>1426</v>
      </c>
      <c r="D33" s="448">
        <v>10</v>
      </c>
      <c r="E33" s="260"/>
      <c r="F33" s="54"/>
      <c r="G33" s="54"/>
      <c r="H33" s="54"/>
      <c r="I33" s="54"/>
      <c r="J33" s="54"/>
      <c r="K33" s="54"/>
      <c r="L33" s="54"/>
    </row>
    <row r="34" spans="1:12" ht="13.5" x14ac:dyDescent="0.2">
      <c r="A34" s="328"/>
      <c r="B34" s="54"/>
      <c r="C34" s="68" t="s">
        <v>111</v>
      </c>
      <c r="D34" s="427">
        <f>SUM(D29+D33+D32)</f>
        <v>35</v>
      </c>
      <c r="E34" s="213">
        <f>SUM(E29+E33+E32)</f>
        <v>0</v>
      </c>
      <c r="F34" s="54"/>
      <c r="G34" s="54"/>
      <c r="H34" s="54"/>
      <c r="I34" s="54"/>
      <c r="J34" s="54"/>
      <c r="K34" s="54"/>
      <c r="L34" s="54"/>
    </row>
  </sheetData>
  <mergeCells count="4">
    <mergeCell ref="E12:E17"/>
    <mergeCell ref="E20:E24"/>
    <mergeCell ref="E29:E31"/>
    <mergeCell ref="E9:E11"/>
  </mergeCells>
  <pageMargins left="0.7" right="0.7" top="0.75" bottom="0.75" header="0.3" footer="0.3"/>
  <pageSetup paperSize="9" orientation="landscape" r:id="rId1"/>
  <headerFooter>
    <oddHeader>&amp;C&amp;"-,Bold Italic"&amp;14Hotel - Section Eight-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view="pageLayout" topLeftCell="A71" zoomScaleNormal="130" workbookViewId="0">
      <selection activeCell="C78" sqref="C78"/>
    </sheetView>
  </sheetViews>
  <sheetFormatPr defaultColWidth="9.140625" defaultRowHeight="12" x14ac:dyDescent="0.2"/>
  <cols>
    <col min="1" max="1" width="5.42578125" style="329" customWidth="1"/>
    <col min="2" max="2" width="6.5703125" style="56" customWidth="1"/>
    <col min="3" max="3" width="45.140625" style="56" customWidth="1"/>
    <col min="4" max="4" width="7.42578125" style="56" customWidth="1"/>
    <col min="5" max="5" width="5.140625" style="56" bestFit="1" customWidth="1"/>
    <col min="6" max="6" width="33.7109375" style="56" customWidth="1"/>
    <col min="7" max="11" width="3.85546875" style="56" customWidth="1"/>
    <col min="12" max="16384" width="9.140625" style="56"/>
  </cols>
  <sheetData>
    <row r="1" spans="1:12" ht="31.5" customHeight="1" x14ac:dyDescent="0.2">
      <c r="A1" s="380">
        <v>9</v>
      </c>
      <c r="B1" s="380"/>
      <c r="C1" s="380" t="s">
        <v>218</v>
      </c>
      <c r="D1" s="381" t="s">
        <v>189</v>
      </c>
      <c r="E1" s="381" t="s">
        <v>190</v>
      </c>
      <c r="F1" s="380" t="s">
        <v>191</v>
      </c>
      <c r="G1" s="380" t="s">
        <v>24</v>
      </c>
      <c r="H1" s="380" t="s">
        <v>25</v>
      </c>
      <c r="I1" s="380" t="s">
        <v>26</v>
      </c>
      <c r="J1" s="380" t="s">
        <v>27</v>
      </c>
      <c r="K1" s="380" t="s">
        <v>28</v>
      </c>
    </row>
    <row r="2" spans="1:12" ht="13.5" x14ac:dyDescent="0.2">
      <c r="A2" s="326">
        <v>9.1</v>
      </c>
      <c r="B2" s="72"/>
      <c r="C2" s="82" t="s">
        <v>187</v>
      </c>
      <c r="D2" s="111"/>
      <c r="E2" s="74"/>
      <c r="F2" s="74"/>
      <c r="G2" s="54"/>
      <c r="H2" s="54"/>
      <c r="I2" s="54"/>
      <c r="J2" s="54"/>
      <c r="K2" s="54"/>
    </row>
    <row r="3" spans="1:12" ht="41.45" customHeight="1" x14ac:dyDescent="0.2">
      <c r="A3" s="326" t="s">
        <v>915</v>
      </c>
      <c r="B3" s="72" t="s">
        <v>1</v>
      </c>
      <c r="C3" s="158" t="s">
        <v>357</v>
      </c>
      <c r="D3" s="208" t="s">
        <v>4</v>
      </c>
      <c r="E3" s="148"/>
      <c r="F3" s="148"/>
      <c r="G3" s="152"/>
      <c r="H3" s="152"/>
      <c r="I3" s="152"/>
      <c r="J3" s="152"/>
      <c r="K3" s="152"/>
    </row>
    <row r="4" spans="1:12" ht="18.600000000000001" customHeight="1" x14ac:dyDescent="0.2">
      <c r="A4" s="326" t="s">
        <v>916</v>
      </c>
      <c r="B4" s="72" t="s">
        <v>1</v>
      </c>
      <c r="C4" s="158" t="s">
        <v>486</v>
      </c>
      <c r="D4" s="208" t="s">
        <v>4</v>
      </c>
      <c r="E4" s="148"/>
      <c r="F4" s="148"/>
      <c r="G4" s="152"/>
      <c r="H4" s="152"/>
      <c r="I4" s="152"/>
      <c r="J4" s="152"/>
      <c r="K4" s="152"/>
      <c r="L4" s="221"/>
    </row>
    <row r="5" spans="1:12" ht="60" customHeight="1" x14ac:dyDescent="0.2">
      <c r="A5" s="326" t="s">
        <v>917</v>
      </c>
      <c r="B5" s="72" t="s">
        <v>1</v>
      </c>
      <c r="C5" s="158" t="s">
        <v>1529</v>
      </c>
      <c r="D5" s="208" t="s">
        <v>4</v>
      </c>
      <c r="E5" s="148"/>
      <c r="F5" s="148"/>
      <c r="G5" s="152"/>
      <c r="H5" s="152"/>
      <c r="I5" s="152"/>
      <c r="J5" s="152"/>
      <c r="K5" s="152"/>
      <c r="L5" s="221"/>
    </row>
    <row r="6" spans="1:12" ht="30.75" customHeight="1" x14ac:dyDescent="0.2">
      <c r="A6" s="326" t="s">
        <v>918</v>
      </c>
      <c r="B6" s="72" t="s">
        <v>1</v>
      </c>
      <c r="C6" s="158" t="s">
        <v>358</v>
      </c>
      <c r="D6" s="208" t="s">
        <v>4</v>
      </c>
      <c r="E6" s="148"/>
      <c r="F6" s="148"/>
      <c r="G6" s="152"/>
      <c r="H6" s="152"/>
      <c r="I6" s="152"/>
      <c r="J6" s="152"/>
      <c r="K6" s="152"/>
      <c r="L6" s="221"/>
    </row>
    <row r="7" spans="1:12" ht="36.75" customHeight="1" x14ac:dyDescent="0.2">
      <c r="A7" s="326" t="s">
        <v>919</v>
      </c>
      <c r="B7" s="144" t="s">
        <v>1</v>
      </c>
      <c r="C7" s="158" t="s">
        <v>487</v>
      </c>
      <c r="D7" s="208" t="s">
        <v>4</v>
      </c>
      <c r="E7" s="148"/>
      <c r="F7" s="148"/>
      <c r="G7" s="152"/>
      <c r="H7" s="152"/>
      <c r="I7" s="152"/>
      <c r="J7" s="152"/>
      <c r="K7" s="152"/>
      <c r="L7" s="221"/>
    </row>
    <row r="8" spans="1:12" ht="33" customHeight="1" x14ac:dyDescent="0.2">
      <c r="A8" s="326" t="s">
        <v>920</v>
      </c>
      <c r="B8" s="144" t="s">
        <v>1</v>
      </c>
      <c r="C8" s="158" t="s">
        <v>359</v>
      </c>
      <c r="D8" s="208">
        <v>20</v>
      </c>
      <c r="E8" s="514"/>
      <c r="F8" s="148"/>
      <c r="G8" s="152"/>
      <c r="H8" s="152"/>
      <c r="I8" s="152"/>
      <c r="J8" s="152"/>
      <c r="K8" s="152"/>
      <c r="L8" s="221"/>
    </row>
    <row r="9" spans="1:12" ht="17.25" customHeight="1" x14ac:dyDescent="0.2">
      <c r="A9" s="326" t="s">
        <v>921</v>
      </c>
      <c r="B9" s="144" t="s">
        <v>1</v>
      </c>
      <c r="C9" s="61" t="s">
        <v>1427</v>
      </c>
      <c r="D9" s="141">
        <v>5</v>
      </c>
      <c r="E9" s="531"/>
      <c r="F9" s="143"/>
      <c r="G9" s="54"/>
      <c r="H9" s="54"/>
      <c r="I9" s="54"/>
      <c r="J9" s="54"/>
      <c r="K9" s="54"/>
    </row>
    <row r="10" spans="1:12" ht="30" customHeight="1" x14ac:dyDescent="0.2">
      <c r="A10" s="326" t="s">
        <v>922</v>
      </c>
      <c r="B10" s="144" t="s">
        <v>8</v>
      </c>
      <c r="C10" s="61" t="s">
        <v>360</v>
      </c>
      <c r="D10" s="141">
        <v>30</v>
      </c>
      <c r="E10" s="143"/>
      <c r="F10" s="143"/>
      <c r="G10" s="54"/>
      <c r="H10" s="54"/>
      <c r="I10" s="54"/>
      <c r="J10" s="54"/>
      <c r="K10" s="54"/>
    </row>
    <row r="11" spans="1:12" ht="13.5" x14ac:dyDescent="0.2">
      <c r="A11" s="328"/>
      <c r="B11" s="137"/>
      <c r="C11" s="160" t="s">
        <v>18</v>
      </c>
      <c r="D11" s="137">
        <f>SUM(D8+D10)</f>
        <v>50</v>
      </c>
      <c r="E11" s="137">
        <f>SUM(E8:E10)</f>
        <v>0</v>
      </c>
      <c r="F11" s="143"/>
      <c r="G11" s="54"/>
      <c r="H11" s="54"/>
      <c r="I11" s="54"/>
      <c r="J11" s="54"/>
      <c r="K11" s="54"/>
    </row>
    <row r="12" spans="1:12" ht="13.5" x14ac:dyDescent="0.2">
      <c r="A12" s="328"/>
      <c r="B12" s="137"/>
      <c r="C12" s="61"/>
      <c r="D12" s="143"/>
      <c r="E12" s="143"/>
      <c r="F12" s="143"/>
      <c r="G12" s="54"/>
      <c r="H12" s="54"/>
      <c r="I12" s="54"/>
      <c r="J12" s="54"/>
      <c r="K12" s="54"/>
    </row>
    <row r="13" spans="1:12" ht="13.5" x14ac:dyDescent="0.2">
      <c r="A13" s="326">
        <v>9.1999999999999993</v>
      </c>
      <c r="B13" s="137"/>
      <c r="C13" s="69" t="s">
        <v>180</v>
      </c>
      <c r="D13" s="143"/>
      <c r="E13" s="173"/>
      <c r="F13" s="174"/>
      <c r="G13" s="54"/>
      <c r="H13" s="54"/>
      <c r="I13" s="54"/>
      <c r="J13" s="54"/>
      <c r="K13" s="54"/>
    </row>
    <row r="14" spans="1:12" ht="51" customHeight="1" x14ac:dyDescent="0.2">
      <c r="A14" s="326" t="s">
        <v>923</v>
      </c>
      <c r="B14" s="137" t="s">
        <v>8</v>
      </c>
      <c r="C14" s="61" t="s">
        <v>1428</v>
      </c>
      <c r="D14" s="143">
        <v>10</v>
      </c>
      <c r="E14" s="173"/>
      <c r="F14" s="174"/>
      <c r="G14" s="54"/>
      <c r="H14" s="54"/>
      <c r="I14" s="54" t="s">
        <v>5</v>
      </c>
      <c r="J14" s="54" t="s">
        <v>5</v>
      </c>
      <c r="K14" s="54" t="s">
        <v>5</v>
      </c>
    </row>
    <row r="15" spans="1:12" ht="30" customHeight="1" x14ac:dyDescent="0.2">
      <c r="A15" s="326" t="s">
        <v>924</v>
      </c>
      <c r="B15" s="137" t="s">
        <v>8</v>
      </c>
      <c r="C15" s="61" t="s">
        <v>1430</v>
      </c>
      <c r="D15" s="143">
        <v>10</v>
      </c>
      <c r="E15" s="183"/>
      <c r="F15" s="174"/>
      <c r="G15" s="54"/>
      <c r="H15" s="54"/>
      <c r="I15" s="54"/>
      <c r="J15" s="54" t="s">
        <v>5</v>
      </c>
      <c r="K15" s="54" t="s">
        <v>5</v>
      </c>
    </row>
    <row r="16" spans="1:12" ht="28.5" customHeight="1" x14ac:dyDescent="0.2">
      <c r="A16" s="326" t="s">
        <v>925</v>
      </c>
      <c r="B16" s="137" t="s">
        <v>8</v>
      </c>
      <c r="C16" s="61" t="s">
        <v>1429</v>
      </c>
      <c r="D16" s="143">
        <v>10</v>
      </c>
      <c r="E16" s="183"/>
      <c r="F16" s="174"/>
      <c r="G16" s="54"/>
      <c r="H16" s="54"/>
      <c r="I16" s="54"/>
      <c r="J16" s="54"/>
      <c r="K16" s="54"/>
    </row>
    <row r="17" spans="1:11" ht="22.5" customHeight="1" x14ac:dyDescent="0.2">
      <c r="A17" s="326" t="s">
        <v>926</v>
      </c>
      <c r="B17" s="137" t="s">
        <v>8</v>
      </c>
      <c r="C17" s="61" t="s">
        <v>361</v>
      </c>
      <c r="D17" s="143">
        <v>10</v>
      </c>
      <c r="E17" s="183"/>
      <c r="F17" s="174"/>
      <c r="G17" s="54"/>
      <c r="H17" s="54"/>
      <c r="I17" s="54"/>
      <c r="J17" s="54"/>
      <c r="K17" s="54"/>
    </row>
    <row r="18" spans="1:11" ht="30.75" customHeight="1" x14ac:dyDescent="0.2">
      <c r="A18" s="326" t="s">
        <v>927</v>
      </c>
      <c r="B18" s="137" t="s">
        <v>8</v>
      </c>
      <c r="C18" s="61" t="s">
        <v>362</v>
      </c>
      <c r="D18" s="143">
        <v>5</v>
      </c>
      <c r="E18" s="183"/>
      <c r="F18" s="174"/>
      <c r="G18" s="54"/>
      <c r="H18" s="54"/>
      <c r="I18" s="54"/>
      <c r="J18" s="54" t="s">
        <v>5</v>
      </c>
      <c r="K18" s="54" t="s">
        <v>5</v>
      </c>
    </row>
    <row r="19" spans="1:11" ht="13.5" x14ac:dyDescent="0.2">
      <c r="A19" s="328"/>
      <c r="B19" s="144"/>
      <c r="C19" s="68" t="s">
        <v>18</v>
      </c>
      <c r="D19" s="137">
        <f>SUM(D14:D18)</f>
        <v>45</v>
      </c>
      <c r="E19" s="137">
        <f>SUM(E14:E18)</f>
        <v>0</v>
      </c>
      <c r="F19" s="174"/>
      <c r="G19" s="54"/>
      <c r="H19" s="54"/>
      <c r="I19" s="54"/>
      <c r="J19" s="54"/>
      <c r="K19" s="54"/>
    </row>
    <row r="20" spans="1:11" ht="13.5" x14ac:dyDescent="0.2">
      <c r="A20" s="328"/>
      <c r="B20" s="423"/>
      <c r="C20" s="68"/>
      <c r="D20" s="427"/>
      <c r="E20" s="423"/>
      <c r="F20" s="174"/>
      <c r="G20" s="54"/>
      <c r="H20" s="54"/>
      <c r="I20" s="54"/>
      <c r="J20" s="54"/>
      <c r="K20" s="54"/>
    </row>
    <row r="21" spans="1:11" ht="13.5" x14ac:dyDescent="0.2">
      <c r="A21" s="326">
        <v>9.3000000000000007</v>
      </c>
      <c r="B21" s="144"/>
      <c r="C21" s="69" t="s">
        <v>181</v>
      </c>
      <c r="D21" s="143"/>
      <c r="E21" s="142"/>
      <c r="F21" s="143"/>
      <c r="G21" s="54"/>
      <c r="H21" s="54"/>
      <c r="I21" s="54"/>
      <c r="J21" s="54"/>
      <c r="K21" s="54"/>
    </row>
    <row r="22" spans="1:11" ht="54.75" customHeight="1" x14ac:dyDescent="0.2">
      <c r="A22" s="326" t="s">
        <v>928</v>
      </c>
      <c r="B22" s="243" t="s">
        <v>8</v>
      </c>
      <c r="C22" s="73" t="s">
        <v>1431</v>
      </c>
      <c r="D22" s="74" t="s">
        <v>4</v>
      </c>
      <c r="E22" s="142"/>
      <c r="F22" s="143"/>
      <c r="G22" s="54"/>
      <c r="H22" s="54"/>
      <c r="I22" s="54"/>
      <c r="J22" s="54"/>
      <c r="K22" s="54"/>
    </row>
    <row r="23" spans="1:11" ht="19.5" customHeight="1" x14ac:dyDescent="0.2">
      <c r="A23" s="326" t="s">
        <v>929</v>
      </c>
      <c r="B23" s="144" t="s">
        <v>8</v>
      </c>
      <c r="C23" s="61" t="s">
        <v>1432</v>
      </c>
      <c r="D23" s="143">
        <v>8</v>
      </c>
      <c r="E23" s="182"/>
      <c r="F23" s="177"/>
      <c r="G23" s="54"/>
      <c r="H23" s="54"/>
      <c r="I23" s="54"/>
      <c r="J23" s="54"/>
      <c r="K23" s="54"/>
    </row>
    <row r="24" spans="1:11" ht="13.5" x14ac:dyDescent="0.2">
      <c r="A24" s="326" t="s">
        <v>930</v>
      </c>
      <c r="B24" s="72" t="s">
        <v>8</v>
      </c>
      <c r="C24" s="73" t="s">
        <v>363</v>
      </c>
      <c r="D24" s="74">
        <v>15</v>
      </c>
      <c r="E24" s="184"/>
      <c r="F24" s="74"/>
      <c r="G24" s="71"/>
      <c r="H24" s="54"/>
      <c r="I24" s="54"/>
      <c r="J24" s="54"/>
      <c r="K24" s="54"/>
    </row>
    <row r="25" spans="1:11" ht="15.75" customHeight="1" x14ac:dyDescent="0.2">
      <c r="A25" s="326" t="s">
        <v>931</v>
      </c>
      <c r="B25" s="72" t="s">
        <v>8</v>
      </c>
      <c r="C25" s="73" t="s">
        <v>1433</v>
      </c>
      <c r="D25" s="74">
        <v>20</v>
      </c>
      <c r="E25" s="184"/>
      <c r="F25" s="74"/>
      <c r="G25" s="71"/>
      <c r="H25" s="54"/>
      <c r="I25" s="54"/>
      <c r="J25" s="54"/>
      <c r="K25" s="54"/>
    </row>
    <row r="26" spans="1:11" ht="14.45" customHeight="1" x14ac:dyDescent="0.2">
      <c r="A26" s="326" t="s">
        <v>932</v>
      </c>
      <c r="B26" s="72" t="s">
        <v>8</v>
      </c>
      <c r="C26" s="73" t="s">
        <v>364</v>
      </c>
      <c r="D26" s="74">
        <v>15</v>
      </c>
      <c r="E26" s="184"/>
      <c r="F26" s="74"/>
      <c r="G26" s="71"/>
      <c r="H26" s="54"/>
      <c r="I26" s="54"/>
      <c r="J26" s="54"/>
      <c r="K26" s="54"/>
    </row>
    <row r="27" spans="1:11" ht="13.5" x14ac:dyDescent="0.2">
      <c r="A27" s="328"/>
      <c r="B27" s="72"/>
      <c r="C27" s="92" t="s">
        <v>18</v>
      </c>
      <c r="D27" s="86">
        <f>SUM(D23:D26)</f>
        <v>58</v>
      </c>
      <c r="E27" s="86">
        <f>SUM(E23:E26)</f>
        <v>0</v>
      </c>
      <c r="F27" s="74"/>
      <c r="G27" s="71"/>
      <c r="H27" s="54"/>
      <c r="I27" s="54"/>
      <c r="J27" s="54"/>
      <c r="K27" s="54"/>
    </row>
    <row r="28" spans="1:11" ht="13.5" x14ac:dyDescent="0.2">
      <c r="A28" s="328"/>
      <c r="B28" s="144"/>
      <c r="C28" s="61"/>
      <c r="D28" s="143"/>
      <c r="E28" s="184"/>
      <c r="F28" s="74"/>
      <c r="G28" s="71"/>
      <c r="H28" s="54"/>
      <c r="I28" s="54"/>
      <c r="J28" s="54"/>
      <c r="K28" s="54"/>
    </row>
    <row r="29" spans="1:11" ht="31.15" customHeight="1" x14ac:dyDescent="0.2">
      <c r="A29" s="326">
        <v>9.4</v>
      </c>
      <c r="B29" s="144"/>
      <c r="C29" s="82" t="s">
        <v>182</v>
      </c>
      <c r="D29" s="74"/>
      <c r="E29" s="142"/>
      <c r="F29" s="143"/>
      <c r="G29" s="54"/>
      <c r="H29" s="54"/>
      <c r="I29" s="54"/>
      <c r="J29" s="54"/>
      <c r="K29" s="54"/>
    </row>
    <row r="30" spans="1:11" ht="31.15" customHeight="1" x14ac:dyDescent="0.2">
      <c r="A30" s="326" t="s">
        <v>933</v>
      </c>
      <c r="B30" s="144" t="s">
        <v>1</v>
      </c>
      <c r="C30" s="73" t="s">
        <v>1229</v>
      </c>
      <c r="D30" s="74" t="s">
        <v>4</v>
      </c>
      <c r="E30" s="433"/>
      <c r="F30" s="143"/>
      <c r="G30" s="54"/>
      <c r="H30" s="54"/>
      <c r="I30" s="54"/>
      <c r="J30" s="54"/>
      <c r="K30" s="54"/>
    </row>
    <row r="31" spans="1:11" ht="17.25" customHeight="1" x14ac:dyDescent="0.2">
      <c r="A31" s="326">
        <v>9.5</v>
      </c>
      <c r="B31" s="144"/>
      <c r="C31" s="69" t="s">
        <v>178</v>
      </c>
      <c r="D31" s="143"/>
      <c r="E31" s="183"/>
      <c r="F31" s="174"/>
      <c r="G31" s="54"/>
      <c r="H31" s="54"/>
      <c r="I31" s="54"/>
      <c r="J31" s="54"/>
      <c r="K31" s="54"/>
    </row>
    <row r="32" spans="1:11" ht="67.5" customHeight="1" x14ac:dyDescent="0.2">
      <c r="A32" s="326" t="s">
        <v>934</v>
      </c>
      <c r="B32" s="144" t="s">
        <v>8</v>
      </c>
      <c r="C32" s="61" t="s">
        <v>1434</v>
      </c>
      <c r="D32" s="143" t="s">
        <v>4</v>
      </c>
      <c r="E32" s="185"/>
      <c r="F32" s="174"/>
      <c r="G32" s="54"/>
      <c r="H32" s="54"/>
      <c r="I32" s="54"/>
      <c r="J32" s="54"/>
      <c r="K32" s="54"/>
    </row>
    <row r="33" spans="1:11" ht="57.75" customHeight="1" x14ac:dyDescent="0.2">
      <c r="A33" s="326" t="s">
        <v>935</v>
      </c>
      <c r="B33" s="144" t="s">
        <v>8</v>
      </c>
      <c r="C33" s="61" t="s">
        <v>365</v>
      </c>
      <c r="D33" s="143">
        <v>10</v>
      </c>
      <c r="E33" s="553"/>
      <c r="F33" s="174"/>
      <c r="G33" s="54"/>
      <c r="H33" s="54"/>
      <c r="I33" s="54"/>
      <c r="J33" s="54"/>
      <c r="K33" s="54"/>
    </row>
    <row r="34" spans="1:11" ht="55.5" customHeight="1" x14ac:dyDescent="0.2">
      <c r="A34" s="326" t="s">
        <v>936</v>
      </c>
      <c r="B34" s="144" t="s">
        <v>8</v>
      </c>
      <c r="C34" s="61" t="s">
        <v>366</v>
      </c>
      <c r="D34" s="143">
        <v>8</v>
      </c>
      <c r="E34" s="554"/>
      <c r="F34" s="174"/>
      <c r="G34" s="54"/>
      <c r="H34" s="54"/>
      <c r="I34" s="54"/>
      <c r="J34" s="54"/>
      <c r="K34" s="54"/>
    </row>
    <row r="35" spans="1:11" ht="13.5" x14ac:dyDescent="0.2">
      <c r="A35" s="326" t="s">
        <v>937</v>
      </c>
      <c r="B35" s="144" t="s">
        <v>8</v>
      </c>
      <c r="C35" s="61" t="s">
        <v>367</v>
      </c>
      <c r="D35" s="143">
        <v>10</v>
      </c>
      <c r="E35" s="550"/>
      <c r="F35" s="180"/>
      <c r="G35" s="54"/>
      <c r="H35" s="54"/>
      <c r="I35" s="54"/>
      <c r="J35" s="54"/>
      <c r="K35" s="54"/>
    </row>
    <row r="36" spans="1:11" ht="27" x14ac:dyDescent="0.2">
      <c r="A36" s="326" t="s">
        <v>938</v>
      </c>
      <c r="B36" s="144" t="s">
        <v>8</v>
      </c>
      <c r="C36" s="61" t="s">
        <v>368</v>
      </c>
      <c r="D36" s="143">
        <v>8</v>
      </c>
      <c r="E36" s="552"/>
      <c r="F36" s="177"/>
      <c r="G36" s="54"/>
      <c r="H36" s="54"/>
      <c r="I36" s="54"/>
      <c r="J36" s="54"/>
      <c r="K36" s="54"/>
    </row>
    <row r="37" spans="1:11" ht="13.5" x14ac:dyDescent="0.2">
      <c r="A37" s="326" t="s">
        <v>939</v>
      </c>
      <c r="B37" s="144" t="s">
        <v>8</v>
      </c>
      <c r="C37" s="61" t="s">
        <v>369</v>
      </c>
      <c r="D37" s="143">
        <v>6</v>
      </c>
      <c r="E37" s="238"/>
      <c r="F37" s="177"/>
      <c r="G37" s="54"/>
      <c r="H37" s="54"/>
      <c r="I37" s="54"/>
      <c r="J37" s="54"/>
      <c r="K37" s="54"/>
    </row>
    <row r="38" spans="1:11" ht="50.25" customHeight="1" x14ac:dyDescent="0.2">
      <c r="A38" s="326" t="s">
        <v>940</v>
      </c>
      <c r="B38" s="144" t="s">
        <v>8</v>
      </c>
      <c r="C38" s="61" t="s">
        <v>1436</v>
      </c>
      <c r="D38" s="143" t="s">
        <v>4</v>
      </c>
      <c r="E38" s="182"/>
      <c r="F38" s="177"/>
      <c r="G38" s="54"/>
      <c r="H38" s="54"/>
      <c r="I38" s="54"/>
      <c r="J38" s="54"/>
      <c r="K38" s="54"/>
    </row>
    <row r="39" spans="1:11" ht="15" customHeight="1" x14ac:dyDescent="0.2">
      <c r="A39" s="326" t="s">
        <v>941</v>
      </c>
      <c r="B39" s="423" t="s">
        <v>8</v>
      </c>
      <c r="C39" s="61" t="s">
        <v>1437</v>
      </c>
      <c r="D39" s="448">
        <v>10</v>
      </c>
      <c r="E39" s="182"/>
      <c r="F39" s="177"/>
      <c r="G39" s="54"/>
      <c r="H39" s="54"/>
      <c r="I39" s="54"/>
      <c r="J39" s="54"/>
      <c r="K39" s="54"/>
    </row>
    <row r="40" spans="1:11" ht="44.25" customHeight="1" x14ac:dyDescent="0.2">
      <c r="A40" s="326" t="s">
        <v>942</v>
      </c>
      <c r="B40" s="144" t="s">
        <v>8</v>
      </c>
      <c r="C40" s="61" t="s">
        <v>1438</v>
      </c>
      <c r="D40" s="143" t="s">
        <v>4</v>
      </c>
      <c r="E40" s="186"/>
      <c r="F40" s="180"/>
      <c r="G40" s="54"/>
      <c r="H40" s="54"/>
      <c r="I40" s="54"/>
      <c r="J40" s="54"/>
      <c r="K40" s="54"/>
    </row>
    <row r="41" spans="1:11" ht="81" customHeight="1" x14ac:dyDescent="0.2">
      <c r="A41" s="326" t="s">
        <v>943</v>
      </c>
      <c r="B41" s="144" t="s">
        <v>8</v>
      </c>
      <c r="C41" s="61" t="s">
        <v>1553</v>
      </c>
      <c r="D41" s="143" t="s">
        <v>4</v>
      </c>
      <c r="E41" s="182"/>
      <c r="F41" s="177"/>
      <c r="G41" s="54"/>
      <c r="H41" s="54"/>
      <c r="I41" s="54"/>
      <c r="J41" s="54"/>
      <c r="K41" s="54"/>
    </row>
    <row r="42" spans="1:11" ht="27" x14ac:dyDescent="0.2">
      <c r="A42" s="326" t="s">
        <v>944</v>
      </c>
      <c r="B42" s="144" t="s">
        <v>8</v>
      </c>
      <c r="C42" s="61" t="s">
        <v>488</v>
      </c>
      <c r="D42" s="143" t="s">
        <v>4</v>
      </c>
      <c r="E42" s="182"/>
      <c r="F42" s="177"/>
      <c r="G42" s="54"/>
      <c r="H42" s="54"/>
      <c r="I42" s="54"/>
      <c r="J42" s="54"/>
      <c r="K42" s="54"/>
    </row>
    <row r="43" spans="1:11" ht="40.15" customHeight="1" x14ac:dyDescent="0.2">
      <c r="A43" s="326" t="s">
        <v>945</v>
      </c>
      <c r="B43" s="144" t="s">
        <v>8</v>
      </c>
      <c r="C43" s="61" t="s">
        <v>489</v>
      </c>
      <c r="D43" s="143" t="s">
        <v>4</v>
      </c>
      <c r="E43" s="182"/>
      <c r="F43" s="177"/>
      <c r="G43" s="54"/>
      <c r="H43" s="54"/>
      <c r="I43" s="54"/>
      <c r="J43" s="54"/>
      <c r="K43" s="54"/>
    </row>
    <row r="44" spans="1:11" ht="28.5" customHeight="1" x14ac:dyDescent="0.2">
      <c r="A44" s="326" t="s">
        <v>946</v>
      </c>
      <c r="B44" s="144" t="s">
        <v>8</v>
      </c>
      <c r="C44" s="61" t="s">
        <v>1439</v>
      </c>
      <c r="D44" s="143" t="s">
        <v>4</v>
      </c>
      <c r="E44" s="455"/>
      <c r="F44" s="177"/>
      <c r="G44" s="54"/>
      <c r="H44" s="54"/>
      <c r="I44" s="54"/>
      <c r="J44" s="54"/>
      <c r="K44" s="54"/>
    </row>
    <row r="45" spans="1:11" ht="15" customHeight="1" x14ac:dyDescent="0.2">
      <c r="A45" s="326" t="s">
        <v>947</v>
      </c>
      <c r="B45" s="144" t="s">
        <v>8</v>
      </c>
      <c r="C45" s="61" t="s">
        <v>1440</v>
      </c>
      <c r="D45" s="143">
        <v>10</v>
      </c>
      <c r="E45" s="182"/>
      <c r="F45" s="177"/>
      <c r="G45" s="54"/>
      <c r="H45" s="54"/>
      <c r="I45" s="54"/>
      <c r="J45" s="54"/>
      <c r="K45" s="54"/>
    </row>
    <row r="46" spans="1:11" s="112" customFormat="1" ht="17.25" customHeight="1" x14ac:dyDescent="0.2">
      <c r="A46" s="326" t="s">
        <v>948</v>
      </c>
      <c r="B46" s="243" t="s">
        <v>8</v>
      </c>
      <c r="C46" s="61" t="s">
        <v>1441</v>
      </c>
      <c r="D46" s="143">
        <v>6</v>
      </c>
      <c r="E46" s="188"/>
      <c r="F46" s="189"/>
      <c r="G46" s="187"/>
      <c r="H46" s="187"/>
      <c r="I46" s="187"/>
      <c r="J46" s="187"/>
      <c r="K46" s="187"/>
    </row>
    <row r="47" spans="1:11" s="112" customFormat="1" ht="13.5" x14ac:dyDescent="0.2">
      <c r="A47" s="326" t="s">
        <v>949</v>
      </c>
      <c r="B47" s="239" t="s">
        <v>8</v>
      </c>
      <c r="C47" s="61" t="s">
        <v>370</v>
      </c>
      <c r="D47" s="414">
        <v>6</v>
      </c>
      <c r="E47" s="448"/>
      <c r="F47" s="189"/>
      <c r="G47" s="187"/>
      <c r="H47" s="187"/>
      <c r="I47" s="187"/>
      <c r="J47" s="187"/>
      <c r="K47" s="187"/>
    </row>
    <row r="48" spans="1:11" ht="13.5" x14ac:dyDescent="0.2">
      <c r="A48" s="326" t="s">
        <v>1158</v>
      </c>
      <c r="B48" s="144" t="s">
        <v>8</v>
      </c>
      <c r="C48" s="61" t="s">
        <v>371</v>
      </c>
      <c r="D48" s="224">
        <v>6</v>
      </c>
      <c r="E48" s="182"/>
      <c r="F48" s="174"/>
      <c r="G48" s="54"/>
      <c r="H48" s="54"/>
      <c r="I48" s="54"/>
      <c r="J48" s="54"/>
      <c r="K48" s="54"/>
    </row>
    <row r="49" spans="1:11" ht="13.5" x14ac:dyDescent="0.2">
      <c r="A49" s="326"/>
      <c r="B49" s="144"/>
      <c r="C49" s="68" t="s">
        <v>18</v>
      </c>
      <c r="D49" s="417">
        <f>SUM(D48+D47+D46+D45+D39+D37+D35+D33)</f>
        <v>64</v>
      </c>
      <c r="E49" s="183">
        <f>SUM(E32:E48)</f>
        <v>0</v>
      </c>
      <c r="F49" s="174"/>
      <c r="G49" s="54"/>
      <c r="H49" s="54"/>
      <c r="I49" s="54"/>
      <c r="J49" s="54"/>
      <c r="K49" s="54"/>
    </row>
    <row r="50" spans="1:11" ht="13.5" x14ac:dyDescent="0.2">
      <c r="A50" s="326"/>
      <c r="B50" s="144"/>
      <c r="C50" s="61"/>
      <c r="D50" s="141"/>
      <c r="E50" s="176"/>
      <c r="F50" s="177"/>
      <c r="G50" s="54"/>
      <c r="H50" s="54"/>
      <c r="I50" s="54"/>
      <c r="J50" s="54"/>
      <c r="K50" s="54"/>
    </row>
    <row r="51" spans="1:11" ht="18" customHeight="1" x14ac:dyDescent="0.2">
      <c r="A51" s="326" t="s">
        <v>1157</v>
      </c>
      <c r="B51" s="144"/>
      <c r="C51" s="69" t="s">
        <v>179</v>
      </c>
      <c r="D51" s="141"/>
      <c r="E51" s="176"/>
      <c r="F51" s="177"/>
      <c r="G51" s="54"/>
      <c r="H51" s="54"/>
      <c r="I51" s="54"/>
      <c r="J51" s="54"/>
      <c r="K51" s="54"/>
    </row>
    <row r="52" spans="1:11" ht="27" x14ac:dyDescent="0.2">
      <c r="A52" s="326" t="s">
        <v>950</v>
      </c>
      <c r="B52" s="144" t="s">
        <v>1</v>
      </c>
      <c r="C52" s="61" t="s">
        <v>490</v>
      </c>
      <c r="D52" s="141" t="s">
        <v>4</v>
      </c>
      <c r="E52" s="176"/>
      <c r="F52" s="177"/>
      <c r="G52" s="54"/>
      <c r="H52" s="54"/>
      <c r="I52" s="54"/>
      <c r="J52" s="54"/>
      <c r="K52" s="54"/>
    </row>
    <row r="53" spans="1:11" ht="27" x14ac:dyDescent="0.2">
      <c r="A53" s="326" t="s">
        <v>951</v>
      </c>
      <c r="B53" s="144" t="s">
        <v>1</v>
      </c>
      <c r="C53" s="61" t="s">
        <v>372</v>
      </c>
      <c r="D53" s="141" t="s">
        <v>4</v>
      </c>
      <c r="E53" s="176"/>
      <c r="F53" s="177"/>
      <c r="G53" s="54"/>
      <c r="H53" s="54"/>
      <c r="I53" s="54"/>
      <c r="J53" s="54"/>
      <c r="K53" s="54"/>
    </row>
    <row r="54" spans="1:11" ht="32.25" customHeight="1" x14ac:dyDescent="0.2">
      <c r="A54" s="326" t="s">
        <v>952</v>
      </c>
      <c r="B54" s="144" t="s">
        <v>1</v>
      </c>
      <c r="C54" s="190" t="s">
        <v>373</v>
      </c>
      <c r="D54" s="141" t="s">
        <v>4</v>
      </c>
      <c r="E54" s="143"/>
      <c r="F54" s="180"/>
      <c r="G54" s="54"/>
      <c r="H54" s="54"/>
      <c r="I54" s="54"/>
      <c r="J54" s="54"/>
      <c r="K54" s="54"/>
    </row>
    <row r="55" spans="1:11" ht="40.5" x14ac:dyDescent="0.2">
      <c r="A55" s="326" t="s">
        <v>953</v>
      </c>
      <c r="B55" s="144" t="s">
        <v>1</v>
      </c>
      <c r="C55" s="94" t="s">
        <v>1554</v>
      </c>
      <c r="D55" s="141" t="s">
        <v>4</v>
      </c>
      <c r="E55" s="173"/>
      <c r="F55" s="174"/>
      <c r="G55" s="54"/>
      <c r="H55" s="54"/>
      <c r="I55" s="54"/>
      <c r="J55" s="54"/>
      <c r="K55" s="54"/>
    </row>
    <row r="56" spans="1:11" ht="27" x14ac:dyDescent="0.2">
      <c r="A56" s="326" t="s">
        <v>954</v>
      </c>
      <c r="B56" s="144" t="s">
        <v>1</v>
      </c>
      <c r="C56" s="61" t="s">
        <v>491</v>
      </c>
      <c r="D56" s="141">
        <v>18</v>
      </c>
      <c r="E56" s="176"/>
      <c r="F56" s="174"/>
      <c r="G56" s="54"/>
      <c r="H56" s="54"/>
      <c r="I56" s="54"/>
      <c r="J56" s="54"/>
      <c r="K56" s="54"/>
    </row>
    <row r="57" spans="1:11" ht="13.5" x14ac:dyDescent="0.2">
      <c r="A57" s="326"/>
      <c r="B57" s="144"/>
      <c r="C57" s="68" t="s">
        <v>18</v>
      </c>
      <c r="D57" s="81">
        <f>SUM(D56)</f>
        <v>18</v>
      </c>
      <c r="E57" s="173">
        <f>SUM(E56)</f>
        <v>0</v>
      </c>
      <c r="F57" s="174"/>
      <c r="G57" s="54"/>
      <c r="H57" s="54"/>
      <c r="I57" s="54"/>
      <c r="J57" s="54"/>
      <c r="K57" s="54"/>
    </row>
    <row r="58" spans="1:11" ht="13.5" x14ac:dyDescent="0.2">
      <c r="A58" s="326"/>
      <c r="B58" s="144"/>
      <c r="C58" s="61"/>
      <c r="D58" s="141"/>
      <c r="E58" s="61"/>
      <c r="F58" s="177"/>
      <c r="G58" s="54"/>
      <c r="H58" s="54"/>
      <c r="I58" s="54"/>
      <c r="J58" s="54"/>
      <c r="K58" s="54"/>
    </row>
    <row r="59" spans="1:11" ht="13.5" x14ac:dyDescent="0.2">
      <c r="A59" s="326">
        <v>9.6999999999999993</v>
      </c>
      <c r="B59" s="144"/>
      <c r="C59" s="69" t="s">
        <v>183</v>
      </c>
      <c r="D59" s="141"/>
      <c r="E59" s="267"/>
      <c r="F59" s="177"/>
      <c r="G59" s="54"/>
      <c r="H59" s="54"/>
      <c r="I59" s="54"/>
      <c r="J59" s="54"/>
      <c r="K59" s="54"/>
    </row>
    <row r="60" spans="1:11" ht="40.5" x14ac:dyDescent="0.2">
      <c r="A60" s="326" t="s">
        <v>955</v>
      </c>
      <c r="B60" s="144" t="s">
        <v>8</v>
      </c>
      <c r="C60" s="61" t="s">
        <v>1442</v>
      </c>
      <c r="D60" s="141">
        <v>20</v>
      </c>
      <c r="E60" s="499"/>
      <c r="F60" s="177"/>
      <c r="G60" s="54"/>
      <c r="H60" s="54"/>
      <c r="I60" s="54"/>
      <c r="J60" s="54"/>
      <c r="K60" s="54"/>
    </row>
    <row r="61" spans="1:11" s="59" customFormat="1" ht="27" x14ac:dyDescent="0.2">
      <c r="A61" s="326" t="s">
        <v>956</v>
      </c>
      <c r="B61" s="72" t="s">
        <v>8</v>
      </c>
      <c r="C61" s="61" t="s">
        <v>1160</v>
      </c>
      <c r="D61" s="111">
        <v>10</v>
      </c>
      <c r="E61" s="501"/>
      <c r="F61" s="192"/>
      <c r="G61" s="71"/>
      <c r="H61" s="71"/>
      <c r="I61" s="71"/>
      <c r="J61" s="71"/>
      <c r="K61" s="71"/>
    </row>
    <row r="62" spans="1:11" s="59" customFormat="1" ht="40.5" x14ac:dyDescent="0.2">
      <c r="A62" s="326" t="s">
        <v>957</v>
      </c>
      <c r="B62" s="72" t="s">
        <v>8</v>
      </c>
      <c r="C62" s="61" t="s">
        <v>1443</v>
      </c>
      <c r="D62" s="111">
        <v>10</v>
      </c>
      <c r="E62" s="191"/>
      <c r="F62" s="192"/>
      <c r="G62" s="71"/>
      <c r="H62" s="71"/>
      <c r="I62" s="71"/>
      <c r="J62" s="71"/>
      <c r="K62" s="71"/>
    </row>
    <row r="63" spans="1:11" ht="13.5" x14ac:dyDescent="0.2">
      <c r="A63" s="326" t="s">
        <v>958</v>
      </c>
      <c r="B63" s="144" t="s">
        <v>8</v>
      </c>
      <c r="C63" s="73" t="s">
        <v>1444</v>
      </c>
      <c r="D63" s="141">
        <v>30</v>
      </c>
      <c r="E63" s="518"/>
      <c r="F63" s="177"/>
      <c r="G63" s="54"/>
      <c r="H63" s="54"/>
      <c r="I63" s="54"/>
      <c r="J63" s="54"/>
      <c r="K63" s="54"/>
    </row>
    <row r="64" spans="1:11" ht="13.5" x14ac:dyDescent="0.2">
      <c r="A64" s="326" t="s">
        <v>959</v>
      </c>
      <c r="B64" s="144" t="s">
        <v>8</v>
      </c>
      <c r="C64" s="73" t="s">
        <v>1445</v>
      </c>
      <c r="D64" s="414">
        <v>10</v>
      </c>
      <c r="E64" s="520"/>
      <c r="F64" s="174"/>
      <c r="G64" s="54"/>
      <c r="H64" s="54"/>
      <c r="I64" s="54"/>
      <c r="J64" s="54"/>
      <c r="K64" s="54"/>
    </row>
    <row r="65" spans="1:11" ht="25.15" customHeight="1" x14ac:dyDescent="0.2">
      <c r="A65" s="326"/>
      <c r="B65" s="144"/>
      <c r="C65" s="68" t="s">
        <v>18</v>
      </c>
      <c r="D65" s="417">
        <f>SUM(D63+D62+D60)</f>
        <v>60</v>
      </c>
      <c r="E65" s="183">
        <f>SUM(E60:E64)</f>
        <v>0</v>
      </c>
      <c r="F65" s="174"/>
      <c r="G65" s="54"/>
      <c r="H65" s="54"/>
      <c r="I65" s="54"/>
      <c r="J65" s="54"/>
      <c r="K65" s="54"/>
    </row>
    <row r="66" spans="1:11" ht="13.5" x14ac:dyDescent="0.2">
      <c r="A66" s="326" t="s">
        <v>1159</v>
      </c>
      <c r="B66" s="144"/>
      <c r="C66" s="69" t="s">
        <v>184</v>
      </c>
      <c r="D66" s="143"/>
      <c r="E66" s="182"/>
      <c r="F66" s="177"/>
      <c r="G66" s="54"/>
      <c r="H66" s="54"/>
      <c r="I66" s="54"/>
      <c r="J66" s="54"/>
      <c r="K66" s="54"/>
    </row>
    <row r="67" spans="1:11" ht="45" customHeight="1" x14ac:dyDescent="0.2">
      <c r="A67" s="326" t="s">
        <v>960</v>
      </c>
      <c r="B67" s="144"/>
      <c r="C67" s="61" t="s">
        <v>374</v>
      </c>
      <c r="D67" s="414"/>
      <c r="E67" s="182"/>
      <c r="F67" s="177"/>
      <c r="G67" s="54"/>
      <c r="H67" s="54"/>
      <c r="I67" s="54"/>
      <c r="J67" s="54"/>
      <c r="K67" s="54"/>
    </row>
    <row r="68" spans="1:11" ht="39.75" customHeight="1" x14ac:dyDescent="0.2">
      <c r="A68" s="326" t="s">
        <v>961</v>
      </c>
      <c r="B68" s="144"/>
      <c r="C68" s="61" t="s">
        <v>375</v>
      </c>
      <c r="D68" s="414">
        <v>10</v>
      </c>
      <c r="E68" s="142"/>
      <c r="F68" s="177"/>
      <c r="G68" s="54"/>
      <c r="H68" s="54"/>
      <c r="I68" s="54"/>
      <c r="J68" s="54"/>
      <c r="K68" s="54"/>
    </row>
    <row r="69" spans="1:11" ht="45" customHeight="1" x14ac:dyDescent="0.2">
      <c r="A69" s="326" t="s">
        <v>962</v>
      </c>
      <c r="B69" s="144"/>
      <c r="C69" s="61" t="s">
        <v>376</v>
      </c>
      <c r="D69" s="414">
        <v>10</v>
      </c>
      <c r="E69" s="183"/>
      <c r="F69" s="174"/>
      <c r="G69" s="54"/>
      <c r="H69" s="54"/>
      <c r="I69" s="54"/>
      <c r="J69" s="54"/>
      <c r="K69" s="54"/>
    </row>
    <row r="70" spans="1:11" ht="27" x14ac:dyDescent="0.2">
      <c r="A70" s="326" t="s">
        <v>963</v>
      </c>
      <c r="B70" s="144"/>
      <c r="C70" s="61" t="s">
        <v>1446</v>
      </c>
      <c r="D70" s="414">
        <v>10</v>
      </c>
      <c r="E70" s="142"/>
      <c r="F70" s="174"/>
      <c r="G70" s="54"/>
      <c r="H70" s="54"/>
      <c r="I70" s="54"/>
      <c r="J70" s="54"/>
      <c r="K70" s="54"/>
    </row>
    <row r="71" spans="1:11" ht="15" customHeight="1" x14ac:dyDescent="0.2">
      <c r="A71" s="326" t="s">
        <v>964</v>
      </c>
      <c r="B71" s="144"/>
      <c r="C71" s="61" t="s">
        <v>377</v>
      </c>
      <c r="D71" s="414">
        <v>6</v>
      </c>
      <c r="E71" s="142"/>
      <c r="F71" s="174"/>
      <c r="G71" s="54"/>
      <c r="H71" s="54"/>
      <c r="I71" s="54"/>
      <c r="J71" s="54"/>
      <c r="K71" s="54"/>
    </row>
    <row r="72" spans="1:11" ht="27" customHeight="1" x14ac:dyDescent="0.2">
      <c r="A72" s="326" t="s">
        <v>965</v>
      </c>
      <c r="B72" s="144"/>
      <c r="C72" s="61" t="s">
        <v>1447</v>
      </c>
      <c r="D72" s="414">
        <v>4</v>
      </c>
      <c r="E72" s="142"/>
      <c r="F72" s="174"/>
      <c r="G72" s="54"/>
      <c r="H72" s="54"/>
      <c r="I72" s="54"/>
      <c r="J72" s="54"/>
      <c r="K72" s="54"/>
    </row>
    <row r="73" spans="1:11" ht="17.45" customHeight="1" x14ac:dyDescent="0.2">
      <c r="A73" s="326" t="s">
        <v>966</v>
      </c>
      <c r="B73" s="144"/>
      <c r="C73" s="61" t="s">
        <v>1448</v>
      </c>
      <c r="D73" s="237">
        <v>4</v>
      </c>
      <c r="E73" s="142"/>
      <c r="F73" s="174"/>
      <c r="G73" s="54"/>
      <c r="H73" s="54"/>
      <c r="I73" s="54"/>
      <c r="J73" s="54"/>
      <c r="K73" s="54"/>
    </row>
    <row r="74" spans="1:11" ht="26.25" customHeight="1" x14ac:dyDescent="0.2">
      <c r="A74" s="326" t="s">
        <v>967</v>
      </c>
      <c r="B74" s="144"/>
      <c r="C74" s="61" t="s">
        <v>378</v>
      </c>
      <c r="D74" s="237">
        <v>2</v>
      </c>
      <c r="E74" s="142"/>
      <c r="F74" s="174"/>
      <c r="G74" s="54"/>
      <c r="H74" s="54"/>
      <c r="I74" s="54"/>
      <c r="J74" s="54"/>
      <c r="K74" s="54"/>
    </row>
    <row r="75" spans="1:11" ht="21.6" customHeight="1" x14ac:dyDescent="0.2">
      <c r="A75" s="326" t="s">
        <v>968</v>
      </c>
      <c r="B75" s="144"/>
      <c r="C75" s="61" t="s">
        <v>1230</v>
      </c>
      <c r="D75" s="237">
        <v>6</v>
      </c>
      <c r="E75" s="142"/>
      <c r="F75" s="174"/>
      <c r="G75" s="54"/>
      <c r="H75" s="54"/>
      <c r="I75" s="54"/>
      <c r="J75" s="54"/>
      <c r="K75" s="54"/>
    </row>
    <row r="76" spans="1:11" ht="41.45" customHeight="1" x14ac:dyDescent="0.2">
      <c r="A76" s="326" t="s">
        <v>969</v>
      </c>
      <c r="B76" s="144"/>
      <c r="C76" s="61" t="s">
        <v>1449</v>
      </c>
      <c r="D76" s="237">
        <v>2</v>
      </c>
      <c r="E76" s="142"/>
      <c r="F76" s="174"/>
      <c r="G76" s="54"/>
      <c r="H76" s="54"/>
      <c r="I76" s="54"/>
      <c r="J76" s="54"/>
      <c r="K76" s="54"/>
    </row>
    <row r="77" spans="1:11" ht="33" customHeight="1" x14ac:dyDescent="0.2">
      <c r="A77" s="326" t="s">
        <v>970</v>
      </c>
      <c r="B77" s="144"/>
      <c r="C77" s="61" t="s">
        <v>1450</v>
      </c>
      <c r="D77" s="143">
        <v>2</v>
      </c>
      <c r="E77" s="142"/>
      <c r="F77" s="174"/>
      <c r="G77" s="54"/>
      <c r="H77" s="54"/>
      <c r="I77" s="54"/>
      <c r="J77" s="54"/>
      <c r="K77" s="54"/>
    </row>
    <row r="78" spans="1:11" ht="40.5" x14ac:dyDescent="0.2">
      <c r="A78" s="326" t="s">
        <v>971</v>
      </c>
      <c r="B78" s="144"/>
      <c r="C78" s="61" t="s">
        <v>1555</v>
      </c>
      <c r="D78" s="143">
        <v>2</v>
      </c>
      <c r="E78" s="183"/>
      <c r="F78" s="174"/>
      <c r="G78" s="54"/>
      <c r="H78" s="54"/>
      <c r="I78" s="54"/>
      <c r="J78" s="54"/>
      <c r="K78" s="54"/>
    </row>
    <row r="79" spans="1:11" ht="28.5" customHeight="1" x14ac:dyDescent="0.2">
      <c r="A79" s="326" t="s">
        <v>972</v>
      </c>
      <c r="B79" s="144"/>
      <c r="C79" s="61" t="s">
        <v>1451</v>
      </c>
      <c r="D79" s="143">
        <v>4</v>
      </c>
      <c r="E79" s="193"/>
      <c r="F79" s="174"/>
      <c r="G79" s="54"/>
      <c r="H79" s="54"/>
      <c r="I79" s="54"/>
      <c r="J79" s="54"/>
      <c r="K79" s="54"/>
    </row>
    <row r="80" spans="1:11" ht="31.9" customHeight="1" x14ac:dyDescent="0.2">
      <c r="A80" s="326" t="s">
        <v>973</v>
      </c>
      <c r="B80" s="144"/>
      <c r="C80" s="61" t="s">
        <v>379</v>
      </c>
      <c r="D80" s="143">
        <v>5</v>
      </c>
      <c r="E80" s="183"/>
      <c r="F80" s="174"/>
      <c r="G80" s="54"/>
      <c r="H80" s="54"/>
      <c r="I80" s="54"/>
      <c r="J80" s="54"/>
      <c r="K80" s="54"/>
    </row>
    <row r="81" spans="1:11" ht="16.899999999999999" customHeight="1" x14ac:dyDescent="0.2">
      <c r="A81" s="326" t="s">
        <v>974</v>
      </c>
      <c r="B81" s="144"/>
      <c r="C81" s="61" t="s">
        <v>380</v>
      </c>
      <c r="D81" s="143">
        <v>2</v>
      </c>
      <c r="E81" s="183"/>
      <c r="F81" s="174"/>
      <c r="G81" s="54"/>
      <c r="H81" s="54"/>
      <c r="I81" s="54"/>
      <c r="J81" s="54"/>
      <c r="K81" s="54"/>
    </row>
    <row r="82" spans="1:11" ht="13.5" x14ac:dyDescent="0.2">
      <c r="A82" s="326" t="s">
        <v>975</v>
      </c>
      <c r="B82" s="144"/>
      <c r="C82" s="61" t="s">
        <v>381</v>
      </c>
      <c r="D82" s="143">
        <v>2</v>
      </c>
      <c r="E82" s="183"/>
      <c r="F82" s="174"/>
      <c r="G82" s="54"/>
      <c r="H82" s="54"/>
      <c r="I82" s="54"/>
      <c r="J82" s="54"/>
      <c r="K82" s="54"/>
    </row>
    <row r="83" spans="1:11" ht="24.75" customHeight="1" x14ac:dyDescent="0.2">
      <c r="A83" s="326" t="s">
        <v>976</v>
      </c>
      <c r="B83" s="144"/>
      <c r="C83" s="61" t="s">
        <v>1453</v>
      </c>
      <c r="D83" s="143">
        <v>8</v>
      </c>
      <c r="E83" s="183"/>
      <c r="F83" s="174"/>
      <c r="G83" s="54"/>
      <c r="H83" s="54"/>
      <c r="I83" s="54"/>
      <c r="J83" s="54"/>
      <c r="K83" s="54"/>
    </row>
    <row r="84" spans="1:11" ht="28.9" customHeight="1" x14ac:dyDescent="0.2">
      <c r="A84" s="326" t="s">
        <v>977</v>
      </c>
      <c r="B84" s="144"/>
      <c r="C84" s="61" t="s">
        <v>382</v>
      </c>
      <c r="D84" s="143">
        <v>10</v>
      </c>
      <c r="E84" s="183"/>
      <c r="F84" s="174"/>
      <c r="G84" s="54"/>
      <c r="H84" s="54"/>
      <c r="I84" s="54"/>
      <c r="J84" s="54"/>
      <c r="K84" s="54"/>
    </row>
    <row r="85" spans="1:11" ht="27" x14ac:dyDescent="0.2">
      <c r="A85" s="326" t="s">
        <v>978</v>
      </c>
      <c r="B85" s="423"/>
      <c r="C85" s="61" t="s">
        <v>1455</v>
      </c>
      <c r="D85" s="448">
        <v>10</v>
      </c>
      <c r="E85" s="553"/>
      <c r="F85" s="174"/>
      <c r="G85" s="54"/>
      <c r="H85" s="54"/>
      <c r="I85" s="54"/>
      <c r="J85" s="54"/>
      <c r="K85" s="54"/>
    </row>
    <row r="86" spans="1:11" ht="13.5" x14ac:dyDescent="0.2">
      <c r="A86" s="326" t="s">
        <v>979</v>
      </c>
      <c r="B86" s="144"/>
      <c r="C86" s="61" t="s">
        <v>1454</v>
      </c>
      <c r="D86" s="143">
        <v>4</v>
      </c>
      <c r="E86" s="554"/>
      <c r="F86" s="174"/>
      <c r="G86" s="54"/>
      <c r="H86" s="54"/>
      <c r="I86" s="54"/>
      <c r="J86" s="54"/>
      <c r="K86" s="54"/>
    </row>
    <row r="87" spans="1:11" ht="18.75" customHeight="1" x14ac:dyDescent="0.2">
      <c r="A87" s="326" t="s">
        <v>980</v>
      </c>
      <c r="B87" s="144"/>
      <c r="C87" s="61" t="s">
        <v>1452</v>
      </c>
      <c r="D87" s="143">
        <v>6</v>
      </c>
      <c r="E87" s="183"/>
      <c r="F87" s="174"/>
      <c r="G87" s="54"/>
      <c r="H87" s="54"/>
      <c r="I87" s="54"/>
      <c r="J87" s="54"/>
      <c r="K87" s="54"/>
    </row>
    <row r="88" spans="1:11" ht="40.5" x14ac:dyDescent="0.2">
      <c r="A88" s="326" t="s">
        <v>981</v>
      </c>
      <c r="B88" s="144"/>
      <c r="C88" s="61" t="s">
        <v>1456</v>
      </c>
      <c r="D88" s="143">
        <v>5</v>
      </c>
      <c r="E88" s="183"/>
      <c r="F88" s="174"/>
      <c r="G88" s="54"/>
      <c r="H88" s="54"/>
      <c r="I88" s="54"/>
      <c r="J88" s="54"/>
      <c r="K88" s="54"/>
    </row>
    <row r="89" spans="1:11" ht="16.5" customHeight="1" x14ac:dyDescent="0.2">
      <c r="A89" s="326" t="s">
        <v>982</v>
      </c>
      <c r="B89" s="144"/>
      <c r="C89" s="61" t="s">
        <v>1457</v>
      </c>
      <c r="D89" s="143">
        <v>8</v>
      </c>
      <c r="E89" s="183"/>
      <c r="F89" s="174"/>
      <c r="G89" s="54"/>
      <c r="H89" s="54"/>
      <c r="I89" s="54"/>
      <c r="J89" s="54"/>
      <c r="K89" s="54"/>
    </row>
    <row r="90" spans="1:11" ht="42.75" customHeight="1" x14ac:dyDescent="0.2">
      <c r="A90" s="326" t="s">
        <v>983</v>
      </c>
      <c r="B90" s="144"/>
      <c r="C90" s="61" t="s">
        <v>1458</v>
      </c>
      <c r="D90" s="143">
        <v>15</v>
      </c>
      <c r="E90" s="183"/>
      <c r="F90" s="174"/>
      <c r="G90" s="54"/>
      <c r="H90" s="54"/>
      <c r="I90" s="54"/>
      <c r="J90" s="54"/>
      <c r="K90" s="54"/>
    </row>
    <row r="91" spans="1:11" ht="23.25" customHeight="1" x14ac:dyDescent="0.2">
      <c r="A91" s="326" t="s">
        <v>984</v>
      </c>
      <c r="B91" s="144"/>
      <c r="C91" s="61" t="s">
        <v>383</v>
      </c>
      <c r="D91" s="143">
        <v>10</v>
      </c>
      <c r="E91" s="183"/>
      <c r="F91" s="174"/>
      <c r="G91" s="54"/>
      <c r="H91" s="54"/>
      <c r="I91" s="54"/>
      <c r="J91" s="54"/>
      <c r="K91" s="54"/>
    </row>
    <row r="92" spans="1:11" ht="40.5" x14ac:dyDescent="0.2">
      <c r="A92" s="326" t="s">
        <v>985</v>
      </c>
      <c r="B92" s="144"/>
      <c r="C92" s="61" t="s">
        <v>1459</v>
      </c>
      <c r="D92" s="414">
        <v>10</v>
      </c>
      <c r="E92" s="137"/>
      <c r="F92" s="174"/>
      <c r="G92" s="54"/>
      <c r="H92" s="54"/>
      <c r="I92" s="54"/>
      <c r="J92" s="54"/>
      <c r="K92" s="54"/>
    </row>
    <row r="93" spans="1:11" ht="27" x14ac:dyDescent="0.2">
      <c r="A93" s="326" t="s">
        <v>986</v>
      </c>
      <c r="B93" s="54"/>
      <c r="C93" s="61" t="s">
        <v>384</v>
      </c>
      <c r="D93" s="448">
        <v>10</v>
      </c>
      <c r="E93" s="448"/>
      <c r="F93" s="54"/>
      <c r="G93" s="54"/>
      <c r="H93" s="54"/>
      <c r="I93" s="54"/>
      <c r="J93" s="54"/>
      <c r="K93" s="54"/>
    </row>
    <row r="94" spans="1:11" ht="13.5" x14ac:dyDescent="0.2">
      <c r="A94" s="326" t="s">
        <v>1231</v>
      </c>
      <c r="B94" s="54"/>
      <c r="C94" s="61" t="s">
        <v>385</v>
      </c>
      <c r="D94" s="448">
        <v>6</v>
      </c>
      <c r="E94" s="448"/>
      <c r="F94" s="54"/>
      <c r="G94" s="54"/>
      <c r="H94" s="54"/>
      <c r="I94" s="54"/>
      <c r="J94" s="54"/>
      <c r="K94" s="54"/>
    </row>
    <row r="95" spans="1:11" ht="13.5" x14ac:dyDescent="0.25">
      <c r="A95" s="328"/>
      <c r="B95" s="54"/>
      <c r="C95" s="68" t="s">
        <v>18</v>
      </c>
      <c r="D95" s="456">
        <f>SUM(D94+D93+D92+D91+D90+D89+D88+D87+D85+D84+D83+D82+D81+D80+D79+D78+D77+D76+D75+D74+D73+D72+D71+D70+D69+D68)</f>
        <v>169</v>
      </c>
      <c r="E95" s="456">
        <f>SUM(E68:E94)</f>
        <v>0</v>
      </c>
      <c r="F95" s="54"/>
      <c r="G95" s="54"/>
      <c r="H95" s="54"/>
      <c r="I95" s="54"/>
      <c r="J95" s="54"/>
      <c r="K95" s="54"/>
    </row>
    <row r="108" ht="60" customHeight="1" x14ac:dyDescent="0.2"/>
  </sheetData>
  <mergeCells count="6">
    <mergeCell ref="E85:E86"/>
    <mergeCell ref="E35:E36"/>
    <mergeCell ref="E33:E34"/>
    <mergeCell ref="E60:E61"/>
    <mergeCell ref="E8:E9"/>
    <mergeCell ref="E63:E64"/>
  </mergeCells>
  <pageMargins left="0.7" right="0.7" top="0.75" bottom="0.75" header="0.3" footer="0.3"/>
  <pageSetup paperSize="9" orientation="landscape" r:id="rId1"/>
  <headerFooter>
    <oddHeader>&amp;C&amp;"-,Bold Italic"&amp;14Hotel - Section Nine - &amp;A</oddHeader>
  </headerFooter>
  <rowBreaks count="1" manualBreakCount="1">
    <brk id="3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view="pageLayout" topLeftCell="A91" zoomScaleNormal="130" workbookViewId="0">
      <selection activeCell="C88" sqref="C88"/>
    </sheetView>
  </sheetViews>
  <sheetFormatPr defaultColWidth="9.140625" defaultRowHeight="12" x14ac:dyDescent="0.2"/>
  <cols>
    <col min="1" max="1" width="6.28515625" style="329" customWidth="1"/>
    <col min="2" max="2" width="4.85546875" style="56" customWidth="1"/>
    <col min="3" max="3" width="45.140625" style="56" customWidth="1"/>
    <col min="4" max="4" width="7.42578125" style="56" customWidth="1"/>
    <col min="5" max="5" width="7.140625" style="56" customWidth="1"/>
    <col min="6" max="6" width="41" style="56" customWidth="1"/>
    <col min="7" max="7" width="2.140625" style="56" hidden="1" customWidth="1"/>
    <col min="8" max="12" width="3.85546875" style="56" customWidth="1"/>
    <col min="13" max="16384" width="9.140625" style="56"/>
  </cols>
  <sheetData>
    <row r="1" spans="1:12" ht="35.25" customHeight="1" x14ac:dyDescent="0.2">
      <c r="A1" s="382">
        <v>10</v>
      </c>
      <c r="B1" s="382"/>
      <c r="C1" s="382" t="s">
        <v>386</v>
      </c>
      <c r="D1" s="382" t="s">
        <v>189</v>
      </c>
      <c r="E1" s="382" t="s">
        <v>190</v>
      </c>
      <c r="F1" s="382" t="s">
        <v>191</v>
      </c>
      <c r="G1" s="382" t="s">
        <v>192</v>
      </c>
      <c r="H1" s="382" t="s">
        <v>24</v>
      </c>
      <c r="I1" s="382" t="s">
        <v>25</v>
      </c>
      <c r="J1" s="382" t="s">
        <v>26</v>
      </c>
      <c r="K1" s="382" t="s">
        <v>27</v>
      </c>
      <c r="L1" s="382" t="s">
        <v>28</v>
      </c>
    </row>
    <row r="2" spans="1:12" s="113" customFormat="1" ht="18" customHeight="1" x14ac:dyDescent="0.35">
      <c r="A2" s="327">
        <v>10.1</v>
      </c>
      <c r="B2" s="195"/>
      <c r="C2" s="69" t="s">
        <v>262</v>
      </c>
      <c r="D2" s="251"/>
      <c r="E2" s="196"/>
      <c r="F2" s="196"/>
      <c r="G2" s="197"/>
      <c r="H2" s="198"/>
      <c r="I2" s="198"/>
      <c r="J2" s="198"/>
      <c r="K2" s="198"/>
      <c r="L2" s="198"/>
    </row>
    <row r="3" spans="1:12" s="78" customFormat="1" ht="40.5" x14ac:dyDescent="0.25">
      <c r="A3" s="326" t="s">
        <v>987</v>
      </c>
      <c r="B3" s="199" t="s">
        <v>1</v>
      </c>
      <c r="C3" s="61" t="s">
        <v>1460</v>
      </c>
      <c r="D3" s="237">
        <v>20</v>
      </c>
      <c r="E3" s="499"/>
      <c r="F3" s="200"/>
      <c r="G3" s="201"/>
      <c r="H3" s="194"/>
      <c r="I3" s="115"/>
      <c r="J3" s="115"/>
      <c r="K3" s="115"/>
      <c r="L3" s="115"/>
    </row>
    <row r="4" spans="1:12" s="78" customFormat="1" ht="27" x14ac:dyDescent="0.25">
      <c r="A4" s="326" t="s">
        <v>988</v>
      </c>
      <c r="B4" s="199" t="s">
        <v>1</v>
      </c>
      <c r="C4" s="61" t="s">
        <v>1530</v>
      </c>
      <c r="D4" s="448">
        <v>15</v>
      </c>
      <c r="E4" s="500"/>
      <c r="F4" s="200"/>
      <c r="G4" s="201"/>
      <c r="H4" s="194"/>
      <c r="I4" s="115"/>
      <c r="J4" s="115"/>
      <c r="K4" s="115"/>
      <c r="L4" s="115"/>
    </row>
    <row r="5" spans="1:12" s="78" customFormat="1" ht="27" x14ac:dyDescent="0.25">
      <c r="A5" s="326" t="s">
        <v>989</v>
      </c>
      <c r="B5" s="199" t="s">
        <v>1</v>
      </c>
      <c r="C5" s="61" t="s">
        <v>353</v>
      </c>
      <c r="D5" s="237">
        <v>10</v>
      </c>
      <c r="E5" s="500"/>
      <c r="F5" s="200"/>
      <c r="G5" s="201"/>
      <c r="H5" s="194"/>
      <c r="I5" s="115"/>
      <c r="J5" s="115"/>
      <c r="K5" s="115"/>
      <c r="L5" s="115"/>
    </row>
    <row r="6" spans="1:12" s="78" customFormat="1" ht="27" x14ac:dyDescent="0.25">
      <c r="A6" s="326" t="s">
        <v>990</v>
      </c>
      <c r="B6" s="199" t="s">
        <v>1</v>
      </c>
      <c r="C6" s="61" t="s">
        <v>354</v>
      </c>
      <c r="D6" s="237">
        <v>5</v>
      </c>
      <c r="E6" s="501"/>
      <c r="F6" s="200"/>
      <c r="G6" s="201"/>
      <c r="H6" s="194"/>
      <c r="I6" s="115"/>
      <c r="J6" s="115"/>
      <c r="K6" s="115"/>
      <c r="L6" s="115"/>
    </row>
    <row r="7" spans="1:12" s="78" customFormat="1" ht="15" x14ac:dyDescent="0.25">
      <c r="A7" s="326" t="s">
        <v>1467</v>
      </c>
      <c r="B7" s="199" t="s">
        <v>8</v>
      </c>
      <c r="C7" s="61" t="s">
        <v>355</v>
      </c>
      <c r="D7" s="237">
        <v>5</v>
      </c>
      <c r="E7" s="237"/>
      <c r="F7" s="200"/>
      <c r="G7" s="201"/>
      <c r="H7" s="194"/>
      <c r="I7" s="115"/>
      <c r="J7" s="115"/>
      <c r="K7" s="115"/>
      <c r="L7" s="115"/>
    </row>
    <row r="8" spans="1:12" s="114" customFormat="1" ht="15" x14ac:dyDescent="0.25">
      <c r="A8" s="345"/>
      <c r="B8" s="203"/>
      <c r="C8" s="68" t="s">
        <v>18</v>
      </c>
      <c r="D8" s="137">
        <f>SUM(D3+D7)</f>
        <v>25</v>
      </c>
      <c r="E8" s="137">
        <f>SUM(E3+E7)</f>
        <v>0</v>
      </c>
      <c r="F8" s="204"/>
      <c r="G8" s="205"/>
      <c r="H8" s="206"/>
      <c r="I8" s="202"/>
      <c r="J8" s="202"/>
      <c r="K8" s="202"/>
      <c r="L8" s="202"/>
    </row>
    <row r="9" spans="1:12" s="78" customFormat="1" ht="15" x14ac:dyDescent="0.25">
      <c r="A9" s="345"/>
      <c r="B9" s="199"/>
      <c r="C9" s="61"/>
      <c r="D9" s="237"/>
      <c r="E9" s="237"/>
      <c r="F9" s="200"/>
      <c r="G9" s="201"/>
      <c r="H9" s="194"/>
      <c r="I9" s="115"/>
      <c r="J9" s="115"/>
      <c r="K9" s="115"/>
      <c r="L9" s="115"/>
    </row>
    <row r="10" spans="1:12" s="113" customFormat="1" ht="28.15" customHeight="1" x14ac:dyDescent="0.25">
      <c r="A10" s="327">
        <v>10.199999999999999</v>
      </c>
      <c r="B10" s="116"/>
      <c r="C10" s="69" t="s">
        <v>1463</v>
      </c>
      <c r="D10" s="237"/>
      <c r="E10" s="237"/>
      <c r="F10" s="200"/>
      <c r="G10" s="201"/>
      <c r="H10" s="194"/>
      <c r="I10" s="194"/>
      <c r="J10" s="194"/>
      <c r="K10" s="194"/>
      <c r="L10" s="194"/>
    </row>
    <row r="11" spans="1:12" s="113" customFormat="1" ht="28.15" customHeight="1" x14ac:dyDescent="0.25">
      <c r="A11" s="327" t="s">
        <v>991</v>
      </c>
      <c r="B11" s="199" t="s">
        <v>8</v>
      </c>
      <c r="C11" s="61" t="s">
        <v>1466</v>
      </c>
      <c r="D11" s="448" t="s">
        <v>4</v>
      </c>
      <c r="E11" s="447"/>
      <c r="F11" s="477"/>
      <c r="G11" s="478"/>
      <c r="H11" s="479"/>
      <c r="I11" s="479"/>
      <c r="J11" s="479"/>
      <c r="K11" s="479"/>
      <c r="L11" s="479"/>
    </row>
    <row r="12" spans="1:12" s="113" customFormat="1" ht="18.75" customHeight="1" x14ac:dyDescent="0.25">
      <c r="A12" s="327" t="s">
        <v>992</v>
      </c>
      <c r="B12" s="199" t="s">
        <v>8</v>
      </c>
      <c r="C12" s="61" t="s">
        <v>1464</v>
      </c>
      <c r="D12" s="237">
        <v>6</v>
      </c>
      <c r="E12" s="499"/>
      <c r="F12" s="73"/>
      <c r="G12" s="201"/>
      <c r="H12" s="194"/>
      <c r="I12" s="194"/>
      <c r="J12" s="194"/>
      <c r="K12" s="194"/>
      <c r="L12" s="194"/>
    </row>
    <row r="13" spans="1:12" s="113" customFormat="1" ht="15" x14ac:dyDescent="0.25">
      <c r="A13" s="327" t="s">
        <v>993</v>
      </c>
      <c r="B13" s="199" t="s">
        <v>8</v>
      </c>
      <c r="C13" s="61" t="s">
        <v>1461</v>
      </c>
      <c r="D13" s="237">
        <v>4</v>
      </c>
      <c r="E13" s="500"/>
      <c r="F13" s="200"/>
      <c r="G13" s="201"/>
      <c r="H13" s="194"/>
      <c r="I13" s="194"/>
      <c r="J13" s="194"/>
      <c r="K13" s="194"/>
      <c r="L13" s="194"/>
    </row>
    <row r="14" spans="1:12" s="113" customFormat="1" ht="15" x14ac:dyDescent="0.25">
      <c r="A14" s="327" t="s">
        <v>994</v>
      </c>
      <c r="B14" s="199" t="s">
        <v>8</v>
      </c>
      <c r="C14" s="61" t="s">
        <v>1462</v>
      </c>
      <c r="D14" s="237">
        <v>2</v>
      </c>
      <c r="E14" s="501"/>
      <c r="F14" s="200"/>
      <c r="G14" s="201"/>
      <c r="H14" s="194"/>
      <c r="I14" s="194"/>
      <c r="J14" s="194"/>
      <c r="K14" s="194"/>
      <c r="L14" s="194"/>
    </row>
    <row r="15" spans="1:12" s="113" customFormat="1" ht="15" x14ac:dyDescent="0.25">
      <c r="A15" s="327" t="s">
        <v>995</v>
      </c>
      <c r="B15" s="199" t="s">
        <v>8</v>
      </c>
      <c r="C15" s="61" t="s">
        <v>387</v>
      </c>
      <c r="D15" s="237">
        <v>2</v>
      </c>
      <c r="E15" s="237"/>
      <c r="F15" s="200"/>
      <c r="G15" s="201"/>
      <c r="H15" s="194"/>
      <c r="I15" s="194"/>
      <c r="J15" s="194"/>
      <c r="K15" s="194"/>
      <c r="L15" s="194"/>
    </row>
    <row r="16" spans="1:12" s="113" customFormat="1" ht="27" x14ac:dyDescent="0.25">
      <c r="A16" s="327" t="s">
        <v>996</v>
      </c>
      <c r="B16" s="199" t="s">
        <v>1</v>
      </c>
      <c r="C16" s="61" t="s">
        <v>1465</v>
      </c>
      <c r="D16" s="237">
        <v>12</v>
      </c>
      <c r="E16" s="237"/>
      <c r="F16" s="200"/>
      <c r="G16" s="201"/>
      <c r="H16" s="194"/>
      <c r="I16" s="194"/>
      <c r="J16" s="194"/>
      <c r="K16" s="194"/>
      <c r="L16" s="194"/>
    </row>
    <row r="17" spans="1:12" s="113" customFormat="1" ht="15" x14ac:dyDescent="0.25">
      <c r="A17" s="327" t="s">
        <v>997</v>
      </c>
      <c r="B17" s="199" t="s">
        <v>1</v>
      </c>
      <c r="C17" s="61" t="s">
        <v>388</v>
      </c>
      <c r="D17" s="237">
        <v>2</v>
      </c>
      <c r="E17" s="237"/>
      <c r="F17" s="200"/>
      <c r="G17" s="201"/>
      <c r="H17" s="194"/>
      <c r="I17" s="194"/>
      <c r="J17" s="194"/>
      <c r="K17" s="194"/>
      <c r="L17" s="194"/>
    </row>
    <row r="18" spans="1:12" s="113" customFormat="1" ht="15" x14ac:dyDescent="0.25">
      <c r="A18" s="327" t="s">
        <v>998</v>
      </c>
      <c r="B18" s="199" t="s">
        <v>8</v>
      </c>
      <c r="C18" s="61" t="s">
        <v>390</v>
      </c>
      <c r="D18" s="237">
        <v>5</v>
      </c>
      <c r="E18" s="499"/>
      <c r="F18" s="200"/>
      <c r="G18" s="201"/>
      <c r="H18" s="194"/>
      <c r="I18" s="194"/>
      <c r="J18" s="194"/>
      <c r="K18" s="194"/>
      <c r="L18" s="194"/>
    </row>
    <row r="19" spans="1:12" s="113" customFormat="1" ht="15" x14ac:dyDescent="0.25">
      <c r="A19" s="327" t="s">
        <v>999</v>
      </c>
      <c r="B19" s="199" t="s">
        <v>8</v>
      </c>
      <c r="C19" s="61" t="s">
        <v>389</v>
      </c>
      <c r="D19" s="237">
        <v>3</v>
      </c>
      <c r="E19" s="501"/>
      <c r="F19" s="200"/>
      <c r="G19" s="201"/>
      <c r="H19" s="194"/>
      <c r="I19" s="194"/>
      <c r="J19" s="194"/>
      <c r="K19" s="194"/>
      <c r="L19" s="194"/>
    </row>
    <row r="20" spans="1:12" s="113" customFormat="1" ht="15" x14ac:dyDescent="0.25">
      <c r="A20" s="327" t="s">
        <v>1000</v>
      </c>
      <c r="B20" s="199" t="s">
        <v>8</v>
      </c>
      <c r="C20" s="61" t="s">
        <v>391</v>
      </c>
      <c r="D20" s="237">
        <v>2</v>
      </c>
      <c r="E20" s="61"/>
      <c r="F20" s="200"/>
      <c r="G20" s="201"/>
      <c r="H20" s="194"/>
      <c r="I20" s="194"/>
      <c r="J20" s="194"/>
      <c r="K20" s="194"/>
      <c r="L20" s="194"/>
    </row>
    <row r="21" spans="1:12" s="113" customFormat="1" ht="15" x14ac:dyDescent="0.25">
      <c r="A21" s="327" t="s">
        <v>1001</v>
      </c>
      <c r="B21" s="199" t="s">
        <v>8</v>
      </c>
      <c r="C21" s="61" t="s">
        <v>392</v>
      </c>
      <c r="D21" s="237">
        <v>3</v>
      </c>
      <c r="E21" s="237"/>
      <c r="F21" s="200"/>
      <c r="G21" s="201"/>
      <c r="H21" s="194"/>
      <c r="I21" s="194"/>
      <c r="J21" s="194"/>
      <c r="K21" s="194"/>
      <c r="L21" s="194"/>
    </row>
    <row r="22" spans="1:12" s="113" customFormat="1" ht="15" x14ac:dyDescent="0.25">
      <c r="A22" s="327" t="s">
        <v>1002</v>
      </c>
      <c r="B22" s="199" t="s">
        <v>1</v>
      </c>
      <c r="C22" s="61" t="s">
        <v>393</v>
      </c>
      <c r="D22" s="237">
        <v>3</v>
      </c>
      <c r="E22" s="237"/>
      <c r="F22" s="200"/>
      <c r="G22" s="201"/>
      <c r="H22" s="194"/>
      <c r="I22" s="194"/>
      <c r="J22" s="194"/>
      <c r="K22" s="194"/>
      <c r="L22" s="194"/>
    </row>
    <row r="23" spans="1:12" s="113" customFormat="1" ht="15" x14ac:dyDescent="0.25">
      <c r="A23" s="327" t="s">
        <v>1003</v>
      </c>
      <c r="B23" s="199" t="s">
        <v>1</v>
      </c>
      <c r="C23" s="61" t="s">
        <v>1468</v>
      </c>
      <c r="D23" s="237">
        <v>3</v>
      </c>
      <c r="E23" s="237"/>
      <c r="F23" s="200"/>
      <c r="G23" s="201"/>
      <c r="H23" s="194"/>
      <c r="I23" s="194"/>
      <c r="J23" s="194"/>
      <c r="K23" s="194"/>
      <c r="L23" s="194"/>
    </row>
    <row r="24" spans="1:12" s="113" customFormat="1" ht="15.75" x14ac:dyDescent="0.25">
      <c r="A24" s="344"/>
      <c r="B24" s="116"/>
      <c r="C24" s="68" t="s">
        <v>18</v>
      </c>
      <c r="D24" s="137">
        <f>SUM(D12+D15+D16+D17+D18+D20+D21+D22+D23)</f>
        <v>38</v>
      </c>
      <c r="E24" s="137">
        <f>SUM(E12:E23)</f>
        <v>0</v>
      </c>
      <c r="F24" s="200"/>
      <c r="G24" s="201"/>
      <c r="H24" s="194"/>
      <c r="I24" s="194"/>
      <c r="J24" s="194"/>
      <c r="K24" s="194"/>
      <c r="L24" s="194"/>
    </row>
    <row r="25" spans="1:12" s="113" customFormat="1" ht="15.75" x14ac:dyDescent="0.25">
      <c r="A25" s="327">
        <v>10.3</v>
      </c>
      <c r="B25" s="116"/>
      <c r="C25" s="69" t="s">
        <v>264</v>
      </c>
      <c r="D25" s="237"/>
      <c r="E25" s="237"/>
      <c r="F25" s="200"/>
      <c r="G25" s="201"/>
      <c r="H25" s="194"/>
      <c r="I25" s="194"/>
      <c r="J25" s="194"/>
      <c r="K25" s="194"/>
      <c r="L25" s="194"/>
    </row>
    <row r="26" spans="1:12" s="113" customFormat="1" ht="27" x14ac:dyDescent="0.25">
      <c r="A26" s="327" t="s">
        <v>1004</v>
      </c>
      <c r="B26" s="199" t="s">
        <v>1</v>
      </c>
      <c r="C26" s="61" t="s">
        <v>1469</v>
      </c>
      <c r="D26" s="448" t="s">
        <v>4</v>
      </c>
      <c r="E26" s="448"/>
      <c r="F26" s="200"/>
      <c r="G26" s="201"/>
      <c r="H26" s="194"/>
      <c r="I26" s="194"/>
      <c r="J26" s="194"/>
      <c r="K26" s="194"/>
      <c r="L26" s="194"/>
    </row>
    <row r="27" spans="1:12" s="113" customFormat="1" ht="39.75" customHeight="1" x14ac:dyDescent="0.25">
      <c r="A27" s="327" t="s">
        <v>1005</v>
      </c>
      <c r="B27" s="199" t="s">
        <v>1</v>
      </c>
      <c r="C27" s="61" t="s">
        <v>1472</v>
      </c>
      <c r="D27" s="237">
        <v>10</v>
      </c>
      <c r="E27" s="499"/>
      <c r="F27" s="200"/>
      <c r="G27" s="201"/>
      <c r="H27" s="194"/>
      <c r="I27" s="194"/>
      <c r="J27" s="194"/>
      <c r="K27" s="194"/>
      <c r="L27" s="194"/>
    </row>
    <row r="28" spans="1:12" s="113" customFormat="1" ht="17.25" customHeight="1" x14ac:dyDescent="0.25">
      <c r="A28" s="327" t="s">
        <v>1006</v>
      </c>
      <c r="B28" s="199" t="s">
        <v>1</v>
      </c>
      <c r="C28" s="61" t="s">
        <v>1471</v>
      </c>
      <c r="D28" s="448">
        <v>5</v>
      </c>
      <c r="E28" s="501"/>
      <c r="F28" s="200"/>
      <c r="G28" s="201"/>
      <c r="H28" s="194"/>
      <c r="I28" s="194"/>
      <c r="J28" s="194"/>
      <c r="K28" s="194"/>
      <c r="L28" s="194"/>
    </row>
    <row r="29" spans="1:12" s="113" customFormat="1" ht="15" x14ac:dyDescent="0.25">
      <c r="A29" s="327" t="s">
        <v>1007</v>
      </c>
      <c r="B29" s="199" t="s">
        <v>1</v>
      </c>
      <c r="C29" s="61" t="s">
        <v>394</v>
      </c>
      <c r="D29" s="237">
        <v>3</v>
      </c>
      <c r="E29" s="237"/>
      <c r="F29" s="200"/>
      <c r="G29" s="201"/>
      <c r="H29" s="194"/>
      <c r="I29" s="194"/>
      <c r="J29" s="194"/>
      <c r="K29" s="194"/>
      <c r="L29" s="194"/>
    </row>
    <row r="30" spans="1:12" s="113" customFormat="1" ht="15" x14ac:dyDescent="0.25">
      <c r="A30" s="327" t="s">
        <v>1008</v>
      </c>
      <c r="B30" s="199" t="s">
        <v>1</v>
      </c>
      <c r="C30" s="61" t="s">
        <v>1470</v>
      </c>
      <c r="D30" s="237">
        <v>4</v>
      </c>
      <c r="E30" s="237"/>
      <c r="F30" s="200"/>
      <c r="G30" s="201"/>
      <c r="H30" s="194"/>
      <c r="I30" s="194"/>
      <c r="J30" s="194"/>
      <c r="K30" s="194"/>
      <c r="L30" s="194"/>
    </row>
    <row r="31" spans="1:12" s="113" customFormat="1" ht="15" x14ac:dyDescent="0.25">
      <c r="A31" s="327" t="s">
        <v>1009</v>
      </c>
      <c r="B31" s="199" t="s">
        <v>8</v>
      </c>
      <c r="C31" s="61" t="s">
        <v>395</v>
      </c>
      <c r="D31" s="237">
        <v>3</v>
      </c>
      <c r="E31" s="237"/>
      <c r="F31" s="200"/>
      <c r="G31" s="201"/>
      <c r="H31" s="194"/>
      <c r="I31" s="194"/>
      <c r="J31" s="194"/>
      <c r="K31" s="194"/>
      <c r="L31" s="194"/>
    </row>
    <row r="32" spans="1:12" s="113" customFormat="1" ht="27" x14ac:dyDescent="0.25">
      <c r="A32" s="327" t="s">
        <v>1010</v>
      </c>
      <c r="B32" s="199" t="s">
        <v>1</v>
      </c>
      <c r="C32" s="61" t="s">
        <v>396</v>
      </c>
      <c r="D32" s="237">
        <v>6</v>
      </c>
      <c r="E32" s="237"/>
      <c r="F32" s="200"/>
      <c r="G32" s="201"/>
      <c r="H32" s="194"/>
      <c r="I32" s="194"/>
      <c r="J32" s="194"/>
      <c r="K32" s="194"/>
      <c r="L32" s="194"/>
    </row>
    <row r="33" spans="1:12" s="113" customFormat="1" ht="15" x14ac:dyDescent="0.25">
      <c r="A33" s="327" t="s">
        <v>1011</v>
      </c>
      <c r="B33" s="199" t="s">
        <v>1</v>
      </c>
      <c r="C33" s="61" t="s">
        <v>506</v>
      </c>
      <c r="D33" s="237">
        <v>4</v>
      </c>
      <c r="E33" s="237"/>
      <c r="F33" s="200"/>
      <c r="G33" s="201"/>
      <c r="H33" s="194"/>
      <c r="I33" s="194"/>
      <c r="J33" s="194"/>
      <c r="K33" s="194"/>
      <c r="L33" s="194"/>
    </row>
    <row r="34" spans="1:12" s="113" customFormat="1" ht="15.75" x14ac:dyDescent="0.25">
      <c r="A34" s="344"/>
      <c r="B34" s="116"/>
      <c r="C34" s="68" t="s">
        <v>18</v>
      </c>
      <c r="D34" s="137">
        <f>SUM(D27+D29+D30+D31+D32+D33)</f>
        <v>30</v>
      </c>
      <c r="E34" s="137">
        <f>SUM(E27:E33)</f>
        <v>0</v>
      </c>
      <c r="F34" s="200"/>
      <c r="G34" s="201"/>
      <c r="H34" s="194"/>
      <c r="I34" s="194"/>
      <c r="J34" s="194"/>
      <c r="K34" s="194"/>
      <c r="L34" s="194"/>
    </row>
    <row r="35" spans="1:12" s="113" customFormat="1" ht="15.75" x14ac:dyDescent="0.25">
      <c r="A35" s="344"/>
      <c r="B35" s="116"/>
      <c r="C35" s="116"/>
      <c r="D35" s="237"/>
      <c r="E35" s="237"/>
      <c r="F35" s="200"/>
      <c r="G35" s="201"/>
      <c r="H35" s="207"/>
      <c r="I35" s="194"/>
      <c r="J35" s="194"/>
      <c r="K35" s="194"/>
      <c r="L35" s="194"/>
    </row>
    <row r="36" spans="1:12" s="113" customFormat="1" ht="15.75" x14ac:dyDescent="0.25">
      <c r="A36" s="327">
        <v>10.4</v>
      </c>
      <c r="B36" s="116"/>
      <c r="C36" s="69" t="s">
        <v>265</v>
      </c>
      <c r="D36" s="237"/>
      <c r="E36" s="237"/>
      <c r="F36" s="200"/>
      <c r="G36" s="201"/>
      <c r="H36" s="207"/>
      <c r="I36" s="194"/>
      <c r="J36" s="194"/>
      <c r="K36" s="194"/>
      <c r="L36" s="194"/>
    </row>
    <row r="37" spans="1:12" s="113" customFormat="1" ht="30.75" customHeight="1" x14ac:dyDescent="0.25">
      <c r="A37" s="327" t="s">
        <v>1012</v>
      </c>
      <c r="B37" s="199" t="s">
        <v>1</v>
      </c>
      <c r="C37" s="61" t="s">
        <v>492</v>
      </c>
      <c r="D37" s="237" t="s">
        <v>4</v>
      </c>
      <c r="E37" s="237"/>
      <c r="F37" s="200"/>
      <c r="G37" s="201"/>
      <c r="H37" s="194"/>
      <c r="I37" s="194"/>
      <c r="J37" s="194"/>
      <c r="K37" s="194"/>
      <c r="L37" s="194"/>
    </row>
    <row r="38" spans="1:12" s="113" customFormat="1" ht="50.25" customHeight="1" x14ac:dyDescent="0.25">
      <c r="A38" s="327" t="s">
        <v>1013</v>
      </c>
      <c r="B38" s="199" t="s">
        <v>1</v>
      </c>
      <c r="C38" s="61" t="s">
        <v>1531</v>
      </c>
      <c r="D38" s="237">
        <v>15</v>
      </c>
      <c r="E38" s="499"/>
      <c r="F38" s="200"/>
      <c r="G38" s="201"/>
      <c r="H38" s="194"/>
      <c r="I38" s="194"/>
      <c r="J38" s="194"/>
      <c r="K38" s="194"/>
      <c r="L38" s="194"/>
    </row>
    <row r="39" spans="1:12" s="113" customFormat="1" ht="27" x14ac:dyDescent="0.25">
      <c r="A39" s="327" t="s">
        <v>1014</v>
      </c>
      <c r="B39" s="199" t="s">
        <v>1</v>
      </c>
      <c r="C39" s="61" t="s">
        <v>1474</v>
      </c>
      <c r="D39" s="448">
        <v>8</v>
      </c>
      <c r="E39" s="500"/>
      <c r="F39" s="200"/>
      <c r="G39" s="201"/>
      <c r="H39" s="194"/>
      <c r="I39" s="194"/>
      <c r="J39" s="194"/>
      <c r="K39" s="194"/>
      <c r="L39" s="194"/>
    </row>
    <row r="40" spans="1:12" s="113" customFormat="1" ht="15" x14ac:dyDescent="0.25">
      <c r="A40" s="327" t="s">
        <v>1015</v>
      </c>
      <c r="B40" s="199" t="s">
        <v>8</v>
      </c>
      <c r="C40" s="61" t="s">
        <v>397</v>
      </c>
      <c r="D40" s="237">
        <v>3</v>
      </c>
      <c r="E40" s="501"/>
      <c r="F40" s="200"/>
      <c r="G40" s="201"/>
      <c r="H40" s="194"/>
      <c r="I40" s="194"/>
      <c r="J40" s="194"/>
      <c r="K40" s="194"/>
      <c r="L40" s="194"/>
    </row>
    <row r="41" spans="1:12" s="113" customFormat="1" ht="27" x14ac:dyDescent="0.25">
      <c r="A41" s="327" t="s">
        <v>1016</v>
      </c>
      <c r="B41" s="199" t="s">
        <v>8</v>
      </c>
      <c r="C41" s="61" t="s">
        <v>505</v>
      </c>
      <c r="D41" s="237" t="s">
        <v>4</v>
      </c>
      <c r="E41" s="237"/>
      <c r="F41" s="200"/>
      <c r="G41" s="201"/>
      <c r="H41" s="194"/>
      <c r="I41" s="194"/>
      <c r="J41" s="194"/>
      <c r="K41" s="194"/>
      <c r="L41" s="194"/>
    </row>
    <row r="42" spans="1:12" s="113" customFormat="1" ht="24.75" customHeight="1" x14ac:dyDescent="0.25">
      <c r="A42" s="327" t="s">
        <v>1017</v>
      </c>
      <c r="B42" s="199" t="s">
        <v>1</v>
      </c>
      <c r="C42" s="61" t="s">
        <v>398</v>
      </c>
      <c r="D42" s="237">
        <v>4</v>
      </c>
      <c r="E42" s="237"/>
      <c r="F42" s="200"/>
      <c r="G42" s="201"/>
      <c r="H42" s="194"/>
      <c r="I42" s="194"/>
      <c r="J42" s="194"/>
      <c r="K42" s="194"/>
      <c r="L42" s="194"/>
    </row>
    <row r="43" spans="1:12" s="113" customFormat="1" ht="40.5" customHeight="1" x14ac:dyDescent="0.25">
      <c r="A43" s="327" t="s">
        <v>1018</v>
      </c>
      <c r="B43" s="199" t="s">
        <v>8</v>
      </c>
      <c r="C43" s="61" t="s">
        <v>1473</v>
      </c>
      <c r="D43" s="237">
        <v>8</v>
      </c>
      <c r="E43" s="447"/>
      <c r="F43" s="200"/>
      <c r="G43" s="201"/>
      <c r="H43" s="194"/>
      <c r="I43" s="194"/>
      <c r="J43" s="194"/>
      <c r="K43" s="194"/>
      <c r="L43" s="194"/>
    </row>
    <row r="44" spans="1:12" s="113" customFormat="1" ht="15" x14ac:dyDescent="0.25">
      <c r="A44" s="327" t="s">
        <v>1019</v>
      </c>
      <c r="B44" s="199" t="s">
        <v>1</v>
      </c>
      <c r="C44" s="61" t="s">
        <v>399</v>
      </c>
      <c r="D44" s="237">
        <v>3</v>
      </c>
      <c r="E44" s="237"/>
      <c r="F44" s="200"/>
      <c r="G44" s="201"/>
      <c r="H44" s="194"/>
      <c r="I44" s="194"/>
      <c r="J44" s="194"/>
      <c r="K44" s="194"/>
      <c r="L44" s="194"/>
    </row>
    <row r="45" spans="1:12" s="113" customFormat="1" ht="27" x14ac:dyDescent="0.25">
      <c r="A45" s="327" t="s">
        <v>1020</v>
      </c>
      <c r="B45" s="199" t="s">
        <v>1</v>
      </c>
      <c r="C45" s="61" t="s">
        <v>1475</v>
      </c>
      <c r="D45" s="237">
        <v>2</v>
      </c>
      <c r="E45" s="237"/>
      <c r="F45" s="200"/>
      <c r="G45" s="201"/>
      <c r="H45" s="194"/>
      <c r="I45" s="194"/>
      <c r="J45" s="194"/>
      <c r="K45" s="194"/>
      <c r="L45" s="194"/>
    </row>
    <row r="46" spans="1:12" s="113" customFormat="1" ht="15" x14ac:dyDescent="0.25">
      <c r="A46" s="327" t="s">
        <v>1021</v>
      </c>
      <c r="B46" s="199" t="s">
        <v>8</v>
      </c>
      <c r="C46" s="61" t="s">
        <v>400</v>
      </c>
      <c r="D46" s="237">
        <v>3</v>
      </c>
      <c r="E46" s="237"/>
      <c r="F46" s="200"/>
      <c r="G46" s="201"/>
      <c r="H46" s="194"/>
      <c r="I46" s="194"/>
      <c r="J46" s="194"/>
      <c r="K46" s="194"/>
      <c r="L46" s="194"/>
    </row>
    <row r="47" spans="1:12" s="113" customFormat="1" ht="15" x14ac:dyDescent="0.25">
      <c r="A47" s="327" t="s">
        <v>1022</v>
      </c>
      <c r="B47" s="199" t="s">
        <v>8</v>
      </c>
      <c r="C47" s="61" t="s">
        <v>1161</v>
      </c>
      <c r="D47" s="237">
        <v>3</v>
      </c>
      <c r="E47" s="237"/>
      <c r="F47" s="200"/>
      <c r="G47" s="201"/>
      <c r="H47" s="194"/>
      <c r="I47" s="194"/>
      <c r="J47" s="194"/>
      <c r="K47" s="194"/>
      <c r="L47" s="194"/>
    </row>
    <row r="48" spans="1:12" s="113" customFormat="1" ht="15" x14ac:dyDescent="0.25">
      <c r="A48" s="327" t="s">
        <v>1023</v>
      </c>
      <c r="B48" s="199" t="s">
        <v>8</v>
      </c>
      <c r="C48" s="61" t="s">
        <v>401</v>
      </c>
      <c r="D48" s="237">
        <v>3</v>
      </c>
      <c r="E48" s="237"/>
      <c r="F48" s="200"/>
      <c r="G48" s="201"/>
      <c r="H48" s="194"/>
      <c r="I48" s="194"/>
      <c r="J48" s="194"/>
      <c r="K48" s="194"/>
      <c r="L48" s="194"/>
    </row>
    <row r="49" spans="1:12" s="113" customFormat="1" ht="27" x14ac:dyDescent="0.25">
      <c r="A49" s="327" t="s">
        <v>1024</v>
      </c>
      <c r="B49" s="199" t="s">
        <v>1</v>
      </c>
      <c r="C49" s="61" t="s">
        <v>493</v>
      </c>
      <c r="D49" s="237" t="s">
        <v>4</v>
      </c>
      <c r="E49" s="237"/>
      <c r="F49" s="200"/>
      <c r="G49" s="201"/>
      <c r="H49" s="194"/>
      <c r="I49" s="194"/>
      <c r="J49" s="194"/>
      <c r="K49" s="194"/>
      <c r="L49" s="194"/>
    </row>
    <row r="50" spans="1:12" s="113" customFormat="1" ht="26.25" customHeight="1" x14ac:dyDescent="0.25">
      <c r="A50" s="327" t="s">
        <v>1025</v>
      </c>
      <c r="B50" s="199" t="s">
        <v>8</v>
      </c>
      <c r="C50" s="61" t="s">
        <v>402</v>
      </c>
      <c r="D50" s="237">
        <v>4</v>
      </c>
      <c r="E50" s="237"/>
      <c r="F50" s="200"/>
      <c r="G50" s="201"/>
      <c r="H50" s="194"/>
      <c r="I50" s="194"/>
      <c r="J50" s="194"/>
      <c r="K50" s="194"/>
      <c r="L50" s="194"/>
    </row>
    <row r="51" spans="1:12" s="113" customFormat="1" ht="15" x14ac:dyDescent="0.25">
      <c r="A51" s="327" t="s">
        <v>1026</v>
      </c>
      <c r="B51" s="199" t="s">
        <v>8</v>
      </c>
      <c r="C51" s="61" t="s">
        <v>403</v>
      </c>
      <c r="D51" s="237">
        <v>4</v>
      </c>
      <c r="E51" s="237"/>
      <c r="F51" s="200"/>
      <c r="G51" s="201"/>
      <c r="H51" s="194"/>
      <c r="I51" s="194"/>
      <c r="J51" s="194"/>
      <c r="K51" s="194"/>
      <c r="L51" s="194"/>
    </row>
    <row r="52" spans="1:12" s="113" customFormat="1" ht="46.5" customHeight="1" x14ac:dyDescent="0.25">
      <c r="A52" s="327" t="s">
        <v>1027</v>
      </c>
      <c r="B52" s="199" t="s">
        <v>8</v>
      </c>
      <c r="C52" s="61" t="s">
        <v>404</v>
      </c>
      <c r="D52" s="237">
        <v>6</v>
      </c>
      <c r="E52" s="447"/>
      <c r="F52" s="200"/>
      <c r="G52" s="201"/>
      <c r="H52" s="194"/>
      <c r="I52" s="194"/>
      <c r="J52" s="194"/>
      <c r="K52" s="194"/>
      <c r="L52" s="194"/>
    </row>
    <row r="53" spans="1:12" s="113" customFormat="1" ht="15.75" x14ac:dyDescent="0.25">
      <c r="A53" s="344"/>
      <c r="B53" s="116"/>
      <c r="C53" s="68" t="s">
        <v>18</v>
      </c>
      <c r="D53" s="137">
        <f>SUM(D38+D42+D43+D44+D45+D46+D47+D48+D50+D51+D52)</f>
        <v>55</v>
      </c>
      <c r="E53" s="137">
        <f>SUM(E38:E52)</f>
        <v>0</v>
      </c>
      <c r="F53" s="200"/>
      <c r="G53" s="201"/>
      <c r="H53" s="194"/>
      <c r="I53" s="194"/>
      <c r="J53" s="194"/>
      <c r="K53" s="194"/>
      <c r="L53" s="194"/>
    </row>
    <row r="54" spans="1:12" s="113" customFormat="1" ht="11.25" customHeight="1" x14ac:dyDescent="0.25">
      <c r="A54" s="344"/>
      <c r="B54" s="116"/>
      <c r="C54" s="116"/>
      <c r="D54" s="237"/>
      <c r="E54" s="237"/>
      <c r="F54" s="200"/>
      <c r="G54" s="201"/>
      <c r="H54" s="194"/>
      <c r="I54" s="194"/>
      <c r="J54" s="194"/>
      <c r="K54" s="194"/>
      <c r="L54" s="194"/>
    </row>
    <row r="55" spans="1:12" s="113" customFormat="1" ht="11.25" customHeight="1" x14ac:dyDescent="0.25">
      <c r="A55" s="327">
        <v>10.5</v>
      </c>
      <c r="B55" s="116"/>
      <c r="C55" s="69" t="s">
        <v>266</v>
      </c>
      <c r="D55" s="237"/>
      <c r="E55" s="237"/>
      <c r="F55" s="200"/>
      <c r="G55" s="201"/>
      <c r="H55" s="194"/>
      <c r="I55" s="194"/>
      <c r="J55" s="194"/>
      <c r="K55" s="194"/>
      <c r="L55" s="194"/>
    </row>
    <row r="56" spans="1:12" s="113" customFormat="1" ht="11.25" customHeight="1" x14ac:dyDescent="0.25">
      <c r="A56" s="327" t="s">
        <v>1028</v>
      </c>
      <c r="B56" s="199" t="s">
        <v>1</v>
      </c>
      <c r="C56" s="61" t="s">
        <v>1476</v>
      </c>
      <c r="D56" s="448" t="s">
        <v>4</v>
      </c>
      <c r="E56" s="447"/>
      <c r="F56" s="200"/>
      <c r="G56" s="201"/>
      <c r="H56" s="194"/>
      <c r="I56" s="194"/>
      <c r="J56" s="194"/>
      <c r="K56" s="194"/>
      <c r="L56" s="194"/>
    </row>
    <row r="57" spans="1:12" s="113" customFormat="1" ht="15" x14ac:dyDescent="0.25">
      <c r="A57" s="327" t="s">
        <v>1029</v>
      </c>
      <c r="B57" s="199" t="s">
        <v>1</v>
      </c>
      <c r="C57" s="61" t="s">
        <v>405</v>
      </c>
      <c r="D57" s="237">
        <v>10</v>
      </c>
      <c r="E57" s="499"/>
      <c r="F57" s="200"/>
      <c r="G57" s="201"/>
      <c r="H57" s="194"/>
      <c r="I57" s="194"/>
      <c r="J57" s="194"/>
      <c r="K57" s="194"/>
      <c r="L57" s="194"/>
    </row>
    <row r="58" spans="1:12" s="113" customFormat="1" ht="15" x14ac:dyDescent="0.25">
      <c r="A58" s="327" t="s">
        <v>1030</v>
      </c>
      <c r="B58" s="199" t="s">
        <v>1</v>
      </c>
      <c r="C58" s="61" t="s">
        <v>406</v>
      </c>
      <c r="D58" s="237">
        <v>6</v>
      </c>
      <c r="E58" s="501"/>
      <c r="F58" s="200"/>
      <c r="G58" s="201"/>
      <c r="H58" s="194"/>
      <c r="I58" s="194"/>
      <c r="J58" s="194"/>
      <c r="K58" s="194"/>
      <c r="L58" s="194"/>
    </row>
    <row r="59" spans="1:12" s="113" customFormat="1" ht="15" x14ac:dyDescent="0.25">
      <c r="A59" s="327" t="s">
        <v>1031</v>
      </c>
      <c r="B59" s="199" t="s">
        <v>1</v>
      </c>
      <c r="C59" s="61" t="s">
        <v>407</v>
      </c>
      <c r="D59" s="237">
        <v>4</v>
      </c>
      <c r="E59" s="237"/>
      <c r="F59" s="200"/>
      <c r="G59" s="201"/>
      <c r="H59" s="194"/>
      <c r="I59" s="194"/>
      <c r="J59" s="194"/>
      <c r="K59" s="194"/>
      <c r="L59" s="194"/>
    </row>
    <row r="60" spans="1:12" s="113" customFormat="1" ht="40.5" x14ac:dyDescent="0.25">
      <c r="A60" s="327" t="s">
        <v>1032</v>
      </c>
      <c r="B60" s="199" t="s">
        <v>1</v>
      </c>
      <c r="C60" s="61" t="s">
        <v>1477</v>
      </c>
      <c r="D60" s="237" t="s">
        <v>4</v>
      </c>
      <c r="E60" s="237"/>
      <c r="F60" s="200"/>
      <c r="G60" s="201"/>
      <c r="H60" s="194"/>
      <c r="I60" s="194"/>
      <c r="J60" s="194"/>
      <c r="K60" s="194"/>
      <c r="L60" s="194"/>
    </row>
    <row r="61" spans="1:12" s="113" customFormat="1" ht="27" x14ac:dyDescent="0.25">
      <c r="A61" s="327" t="s">
        <v>1033</v>
      </c>
      <c r="B61" s="199" t="s">
        <v>1</v>
      </c>
      <c r="C61" s="61" t="s">
        <v>1478</v>
      </c>
      <c r="D61" s="237" t="s">
        <v>4</v>
      </c>
      <c r="E61" s="237"/>
      <c r="F61" s="200"/>
      <c r="G61" s="201"/>
      <c r="H61" s="194"/>
      <c r="I61" s="194"/>
      <c r="J61" s="194"/>
      <c r="K61" s="194"/>
      <c r="L61" s="194"/>
    </row>
    <row r="62" spans="1:12" s="113" customFormat="1" ht="15" x14ac:dyDescent="0.25">
      <c r="A62" s="327" t="s">
        <v>1034</v>
      </c>
      <c r="B62" s="199" t="s">
        <v>1</v>
      </c>
      <c r="C62" s="61" t="s">
        <v>1532</v>
      </c>
      <c r="D62" s="237" t="s">
        <v>4</v>
      </c>
      <c r="E62" s="237"/>
      <c r="F62" s="200"/>
      <c r="G62" s="201"/>
      <c r="H62" s="194"/>
      <c r="I62" s="194"/>
      <c r="J62" s="194"/>
      <c r="K62" s="194"/>
      <c r="L62" s="194"/>
    </row>
    <row r="63" spans="1:12" s="113" customFormat="1" ht="40.5" customHeight="1" x14ac:dyDescent="0.25">
      <c r="A63" s="327" t="s">
        <v>1035</v>
      </c>
      <c r="B63" s="199" t="s">
        <v>1</v>
      </c>
      <c r="C63" s="61" t="s">
        <v>1479</v>
      </c>
      <c r="D63" s="237" t="s">
        <v>4</v>
      </c>
      <c r="E63" s="237"/>
      <c r="F63" s="200"/>
      <c r="G63" s="201"/>
      <c r="H63" s="194"/>
      <c r="I63" s="194"/>
      <c r="J63" s="194"/>
      <c r="K63" s="194"/>
      <c r="L63" s="194"/>
    </row>
    <row r="64" spans="1:12" s="113" customFormat="1" ht="15" x14ac:dyDescent="0.25">
      <c r="A64" s="327" t="s">
        <v>1036</v>
      </c>
      <c r="B64" s="199" t="s">
        <v>1</v>
      </c>
      <c r="C64" s="408" t="s">
        <v>494</v>
      </c>
      <c r="D64" s="237" t="s">
        <v>4</v>
      </c>
      <c r="E64" s="237"/>
      <c r="F64" s="200"/>
      <c r="G64" s="201"/>
      <c r="H64" s="194"/>
      <c r="I64" s="194"/>
      <c r="J64" s="194"/>
      <c r="K64" s="194"/>
      <c r="L64" s="194"/>
    </row>
    <row r="65" spans="1:12" s="113" customFormat="1" ht="18.75" customHeight="1" x14ac:dyDescent="0.25">
      <c r="A65" s="327" t="s">
        <v>1037</v>
      </c>
      <c r="B65" s="199" t="s">
        <v>1</v>
      </c>
      <c r="C65" s="408" t="s">
        <v>1480</v>
      </c>
      <c r="D65" s="237" t="s">
        <v>4</v>
      </c>
      <c r="E65" s="237"/>
      <c r="F65" s="200"/>
      <c r="G65" s="201"/>
      <c r="H65" s="194"/>
      <c r="I65" s="194"/>
      <c r="J65" s="194"/>
      <c r="K65" s="194"/>
      <c r="L65" s="194"/>
    </row>
    <row r="66" spans="1:12" s="113" customFormat="1" ht="44.25" customHeight="1" x14ac:dyDescent="0.25">
      <c r="A66" s="327" t="s">
        <v>1038</v>
      </c>
      <c r="B66" s="199" t="s">
        <v>1</v>
      </c>
      <c r="C66" s="408" t="s">
        <v>1162</v>
      </c>
      <c r="D66" s="237">
        <v>8</v>
      </c>
      <c r="E66" s="499"/>
      <c r="F66" s="200"/>
      <c r="G66" s="201"/>
      <c r="H66" s="194"/>
      <c r="I66" s="194"/>
      <c r="J66" s="194"/>
      <c r="K66" s="194"/>
      <c r="L66" s="194"/>
    </row>
    <row r="67" spans="1:12" s="113" customFormat="1" ht="29.25" customHeight="1" x14ac:dyDescent="0.25">
      <c r="A67" s="327" t="s">
        <v>1039</v>
      </c>
      <c r="B67" s="199" t="s">
        <v>1</v>
      </c>
      <c r="C67" s="408" t="s">
        <v>408</v>
      </c>
      <c r="D67" s="237">
        <v>6</v>
      </c>
      <c r="E67" s="501"/>
      <c r="F67" s="200"/>
      <c r="G67" s="201"/>
      <c r="H67" s="194"/>
      <c r="I67" s="194"/>
      <c r="J67" s="194"/>
      <c r="K67" s="194"/>
      <c r="L67" s="194"/>
    </row>
    <row r="68" spans="1:12" s="113" customFormat="1" ht="15" x14ac:dyDescent="0.25">
      <c r="A68" s="327" t="s">
        <v>1040</v>
      </c>
      <c r="B68" s="199" t="s">
        <v>1</v>
      </c>
      <c r="C68" s="408" t="s">
        <v>409</v>
      </c>
      <c r="D68" s="237">
        <v>8</v>
      </c>
      <c r="E68" s="237"/>
      <c r="F68" s="200"/>
      <c r="G68" s="201"/>
      <c r="H68" s="194"/>
      <c r="I68" s="194"/>
      <c r="J68" s="194"/>
      <c r="K68" s="194"/>
      <c r="L68" s="194"/>
    </row>
    <row r="69" spans="1:12" s="113" customFormat="1" ht="30.6" customHeight="1" x14ac:dyDescent="0.25">
      <c r="A69" s="327" t="s">
        <v>1041</v>
      </c>
      <c r="B69" s="199" t="s">
        <v>1</v>
      </c>
      <c r="C69" s="408" t="s">
        <v>410</v>
      </c>
      <c r="D69" s="237">
        <v>8</v>
      </c>
      <c r="E69" s="237"/>
      <c r="F69" s="200"/>
      <c r="G69" s="201"/>
      <c r="H69" s="194"/>
      <c r="I69" s="194"/>
      <c r="J69" s="194"/>
      <c r="K69" s="194"/>
      <c r="L69" s="194"/>
    </row>
    <row r="70" spans="1:12" s="113" customFormat="1" ht="15" x14ac:dyDescent="0.25">
      <c r="A70" s="327" t="s">
        <v>1042</v>
      </c>
      <c r="B70" s="199" t="s">
        <v>1</v>
      </c>
      <c r="C70" s="408" t="s">
        <v>411</v>
      </c>
      <c r="D70" s="237">
        <v>2</v>
      </c>
      <c r="E70" s="237"/>
      <c r="F70" s="200"/>
      <c r="G70" s="201"/>
      <c r="H70" s="194"/>
      <c r="I70" s="194"/>
      <c r="J70" s="194"/>
      <c r="K70" s="194"/>
      <c r="L70" s="194"/>
    </row>
    <row r="71" spans="1:12" s="113" customFormat="1" ht="33" customHeight="1" x14ac:dyDescent="0.25">
      <c r="A71" s="327" t="s">
        <v>1043</v>
      </c>
      <c r="B71" s="199" t="s">
        <v>1</v>
      </c>
      <c r="C71" s="408" t="s">
        <v>412</v>
      </c>
      <c r="D71" s="237">
        <v>6</v>
      </c>
      <c r="E71" s="237"/>
      <c r="F71" s="200"/>
      <c r="G71" s="201"/>
      <c r="H71" s="194"/>
      <c r="I71" s="194"/>
      <c r="J71" s="194"/>
      <c r="K71" s="194"/>
      <c r="L71" s="194"/>
    </row>
    <row r="72" spans="1:12" s="113" customFormat="1" ht="14.25" customHeight="1" x14ac:dyDescent="0.25">
      <c r="A72" s="327" t="s">
        <v>1130</v>
      </c>
      <c r="B72" s="199" t="s">
        <v>8</v>
      </c>
      <c r="C72" s="408" t="s">
        <v>1533</v>
      </c>
      <c r="D72" s="403">
        <v>4</v>
      </c>
      <c r="E72" s="403"/>
      <c r="F72" s="200"/>
      <c r="G72" s="201"/>
      <c r="H72" s="194"/>
      <c r="I72" s="194"/>
      <c r="J72" s="194"/>
      <c r="K72" s="194"/>
      <c r="L72" s="194"/>
    </row>
    <row r="73" spans="1:12" s="113" customFormat="1" ht="15" x14ac:dyDescent="0.25">
      <c r="A73" s="327" t="s">
        <v>1232</v>
      </c>
      <c r="B73" s="199" t="s">
        <v>1</v>
      </c>
      <c r="C73" s="61" t="s">
        <v>1482</v>
      </c>
      <c r="D73" s="237">
        <v>5</v>
      </c>
      <c r="E73" s="499"/>
      <c r="F73" s="200"/>
      <c r="G73" s="201"/>
      <c r="H73" s="194"/>
      <c r="I73" s="194"/>
      <c r="J73" s="194"/>
      <c r="K73" s="194"/>
      <c r="L73" s="194"/>
    </row>
    <row r="74" spans="1:12" s="113" customFormat="1" ht="15" x14ac:dyDescent="0.25">
      <c r="A74" s="327" t="s">
        <v>1483</v>
      </c>
      <c r="B74" s="199" t="s">
        <v>1</v>
      </c>
      <c r="C74" s="61" t="s">
        <v>1481</v>
      </c>
      <c r="D74" s="433">
        <v>10</v>
      </c>
      <c r="E74" s="501"/>
      <c r="F74" s="200"/>
      <c r="G74" s="201"/>
      <c r="H74" s="194"/>
      <c r="I74" s="194"/>
      <c r="J74" s="194"/>
      <c r="K74" s="194"/>
      <c r="L74" s="194"/>
    </row>
    <row r="75" spans="1:12" s="113" customFormat="1" ht="15" x14ac:dyDescent="0.25">
      <c r="A75" s="344"/>
      <c r="B75" s="199"/>
      <c r="C75" s="68" t="s">
        <v>18</v>
      </c>
      <c r="D75" s="137">
        <f>SUM(ED73+D72+D71+D70+D69+D68+D66+D59+D57)</f>
        <v>50</v>
      </c>
      <c r="E75" s="137">
        <f>SUM(E73+E71+E70+E69+E68+E66+E59+E57)</f>
        <v>0</v>
      </c>
      <c r="F75" s="200"/>
      <c r="G75" s="201"/>
      <c r="H75" s="194"/>
      <c r="I75" s="194"/>
      <c r="J75" s="194"/>
      <c r="K75" s="194"/>
      <c r="L75" s="194"/>
    </row>
    <row r="76" spans="1:12" s="113" customFormat="1" ht="15" x14ac:dyDescent="0.25">
      <c r="A76" s="327"/>
      <c r="B76" s="199"/>
      <c r="D76" s="237"/>
      <c r="E76" s="237"/>
      <c r="F76" s="200"/>
      <c r="G76" s="201"/>
      <c r="H76" s="194"/>
      <c r="I76" s="194"/>
      <c r="J76" s="194"/>
      <c r="K76" s="194"/>
      <c r="L76" s="194"/>
    </row>
    <row r="77" spans="1:12" s="113" customFormat="1" ht="15" x14ac:dyDescent="0.25">
      <c r="A77" s="327">
        <v>10.6</v>
      </c>
      <c r="B77" s="199"/>
      <c r="C77" s="69" t="s">
        <v>267</v>
      </c>
      <c r="D77" s="237"/>
      <c r="E77" s="237"/>
      <c r="F77" s="200"/>
      <c r="G77" s="201"/>
      <c r="H77" s="194"/>
      <c r="I77" s="194"/>
      <c r="J77" s="194"/>
      <c r="K77" s="194"/>
      <c r="L77" s="194"/>
    </row>
    <row r="78" spans="1:12" s="113" customFormat="1" ht="15" x14ac:dyDescent="0.25">
      <c r="A78" s="327" t="s">
        <v>1044</v>
      </c>
      <c r="B78" s="199" t="s">
        <v>1</v>
      </c>
      <c r="C78" s="61" t="s">
        <v>495</v>
      </c>
      <c r="D78" s="237">
        <v>4</v>
      </c>
      <c r="E78" s="237"/>
      <c r="F78" s="200"/>
      <c r="G78" s="201"/>
      <c r="H78" s="194"/>
      <c r="I78" s="194"/>
      <c r="J78" s="194"/>
      <c r="K78" s="194"/>
      <c r="L78" s="194"/>
    </row>
    <row r="79" spans="1:12" s="113" customFormat="1" ht="15" x14ac:dyDescent="0.25">
      <c r="A79" s="327" t="s">
        <v>1045</v>
      </c>
      <c r="B79" s="199" t="s">
        <v>1</v>
      </c>
      <c r="C79" s="61" t="s">
        <v>496</v>
      </c>
      <c r="D79" s="237" t="s">
        <v>4</v>
      </c>
      <c r="E79" s="237"/>
      <c r="F79" s="200"/>
      <c r="G79" s="201"/>
      <c r="H79" s="194"/>
      <c r="I79" s="194"/>
      <c r="J79" s="194"/>
      <c r="K79" s="194"/>
      <c r="L79" s="194"/>
    </row>
    <row r="80" spans="1:12" s="113" customFormat="1" ht="15" x14ac:dyDescent="0.25">
      <c r="A80" s="327" t="s">
        <v>1046</v>
      </c>
      <c r="B80" s="199" t="s">
        <v>8</v>
      </c>
      <c r="C80" s="61" t="s">
        <v>413</v>
      </c>
      <c r="D80" s="237">
        <v>6</v>
      </c>
      <c r="E80" s="237"/>
      <c r="F80" s="200"/>
      <c r="G80" s="201"/>
      <c r="H80" s="194"/>
      <c r="I80" s="194"/>
      <c r="J80" s="194"/>
      <c r="K80" s="194"/>
      <c r="L80" s="194"/>
    </row>
    <row r="81" spans="1:12" s="113" customFormat="1" ht="15" x14ac:dyDescent="0.25">
      <c r="A81" s="327" t="s">
        <v>1047</v>
      </c>
      <c r="B81" s="199" t="s">
        <v>1</v>
      </c>
      <c r="C81" s="61" t="s">
        <v>414</v>
      </c>
      <c r="D81" s="237">
        <v>4</v>
      </c>
      <c r="E81" s="237"/>
      <c r="F81" s="200"/>
      <c r="G81" s="201"/>
      <c r="H81" s="194"/>
      <c r="I81" s="194"/>
      <c r="J81" s="194"/>
      <c r="K81" s="194"/>
      <c r="L81" s="194"/>
    </row>
    <row r="82" spans="1:12" s="113" customFormat="1" ht="12" customHeight="1" x14ac:dyDescent="0.25">
      <c r="A82" s="327" t="s">
        <v>1048</v>
      </c>
      <c r="B82" s="199" t="s">
        <v>8</v>
      </c>
      <c r="C82" s="61" t="s">
        <v>415</v>
      </c>
      <c r="D82" s="448">
        <v>10</v>
      </c>
      <c r="E82" s="137"/>
      <c r="F82" s="200"/>
      <c r="G82" s="201"/>
      <c r="H82" s="194"/>
      <c r="I82" s="194"/>
      <c r="J82" s="194"/>
      <c r="K82" s="194"/>
      <c r="L82" s="194"/>
    </row>
    <row r="83" spans="1:12" s="113" customFormat="1" ht="11.25" customHeight="1" x14ac:dyDescent="0.25">
      <c r="A83" s="344"/>
      <c r="B83" s="199"/>
      <c r="C83" s="68" t="s">
        <v>18</v>
      </c>
      <c r="D83" s="427">
        <f>SUM(D78:D82)</f>
        <v>24</v>
      </c>
      <c r="E83" s="427">
        <f>SUM(E78:E82)</f>
        <v>0</v>
      </c>
      <c r="F83" s="200"/>
      <c r="G83" s="201"/>
      <c r="H83" s="194"/>
      <c r="I83" s="194"/>
      <c r="J83" s="194"/>
      <c r="K83" s="194"/>
      <c r="L83" s="194"/>
    </row>
    <row r="84" spans="1:12" s="113" customFormat="1" ht="15" x14ac:dyDescent="0.25">
      <c r="A84" s="327"/>
      <c r="B84" s="199"/>
      <c r="C84" s="61"/>
      <c r="D84" s="237"/>
      <c r="E84" s="237"/>
      <c r="F84" s="200"/>
      <c r="G84" s="201"/>
      <c r="H84" s="194"/>
      <c r="I84" s="194"/>
      <c r="J84" s="194"/>
      <c r="K84" s="194"/>
      <c r="L84" s="194"/>
    </row>
    <row r="85" spans="1:12" s="113" customFormat="1" ht="15" x14ac:dyDescent="0.25">
      <c r="A85" s="327">
        <v>10.7</v>
      </c>
      <c r="C85" s="69" t="s">
        <v>497</v>
      </c>
      <c r="D85" s="237"/>
      <c r="E85" s="237"/>
      <c r="F85" s="200"/>
      <c r="G85" s="201"/>
      <c r="H85" s="194"/>
      <c r="I85" s="194"/>
      <c r="J85" s="194"/>
      <c r="K85" s="194"/>
      <c r="L85" s="194"/>
    </row>
    <row r="86" spans="1:12" s="113" customFormat="1" ht="15" x14ac:dyDescent="0.25">
      <c r="A86" s="327" t="s">
        <v>1049</v>
      </c>
      <c r="B86" s="199" t="s">
        <v>8</v>
      </c>
      <c r="C86" s="61" t="s">
        <v>1487</v>
      </c>
      <c r="D86" s="448">
        <v>6</v>
      </c>
      <c r="E86" s="499"/>
      <c r="F86" s="200"/>
      <c r="G86" s="201"/>
      <c r="H86" s="194"/>
      <c r="I86" s="194"/>
      <c r="J86" s="194"/>
      <c r="K86" s="194"/>
      <c r="L86" s="194"/>
    </row>
    <row r="87" spans="1:12" s="113" customFormat="1" ht="15" x14ac:dyDescent="0.25">
      <c r="A87" s="327" t="s">
        <v>1050</v>
      </c>
      <c r="B87" s="199" t="s">
        <v>8</v>
      </c>
      <c r="C87" s="61" t="s">
        <v>1534</v>
      </c>
      <c r="D87" s="237">
        <v>4</v>
      </c>
      <c r="E87" s="501"/>
      <c r="F87" s="200"/>
      <c r="G87" s="201"/>
      <c r="H87" s="194"/>
      <c r="I87" s="194"/>
      <c r="J87" s="194"/>
      <c r="K87" s="194"/>
      <c r="L87" s="194"/>
    </row>
    <row r="88" spans="1:12" s="486" customFormat="1" ht="15" x14ac:dyDescent="0.25">
      <c r="A88" s="327" t="s">
        <v>1051</v>
      </c>
      <c r="B88" s="480" t="s">
        <v>8</v>
      </c>
      <c r="C88" s="481" t="s">
        <v>1535</v>
      </c>
      <c r="D88" s="448">
        <v>8</v>
      </c>
      <c r="E88" s="482"/>
      <c r="F88" s="483"/>
      <c r="G88" s="484"/>
      <c r="H88" s="485"/>
      <c r="I88" s="485"/>
      <c r="J88" s="485"/>
      <c r="K88" s="485"/>
      <c r="L88" s="485"/>
    </row>
    <row r="89" spans="1:12" s="113" customFormat="1" ht="15" x14ac:dyDescent="0.25">
      <c r="A89" s="327" t="s">
        <v>1052</v>
      </c>
      <c r="B89" s="199" t="s">
        <v>1</v>
      </c>
      <c r="C89" s="61" t="s">
        <v>416</v>
      </c>
      <c r="D89" s="237">
        <v>6</v>
      </c>
      <c r="E89" s="237"/>
      <c r="F89" s="200"/>
      <c r="G89" s="201"/>
      <c r="H89" s="194"/>
      <c r="I89" s="194"/>
      <c r="J89" s="194"/>
      <c r="K89" s="194"/>
      <c r="L89" s="194"/>
    </row>
    <row r="90" spans="1:12" s="113" customFormat="1" ht="27" x14ac:dyDescent="0.25">
      <c r="A90" s="327" t="s">
        <v>1053</v>
      </c>
      <c r="B90" s="199" t="s">
        <v>1</v>
      </c>
      <c r="C90" s="61" t="s">
        <v>1484</v>
      </c>
      <c r="D90" s="448" t="s">
        <v>4</v>
      </c>
      <c r="E90" s="448"/>
      <c r="F90" s="200"/>
      <c r="G90" s="201"/>
      <c r="H90" s="194"/>
      <c r="I90" s="194"/>
      <c r="J90" s="194"/>
      <c r="K90" s="194"/>
      <c r="L90" s="194"/>
    </row>
    <row r="91" spans="1:12" s="113" customFormat="1" ht="12" customHeight="1" x14ac:dyDescent="0.25">
      <c r="A91" s="327" t="s">
        <v>1485</v>
      </c>
      <c r="B91" s="199" t="s">
        <v>1</v>
      </c>
      <c r="C91" s="61" t="s">
        <v>417</v>
      </c>
      <c r="D91" s="237">
        <v>7</v>
      </c>
      <c r="E91" s="237"/>
      <c r="F91" s="200"/>
      <c r="G91" s="201"/>
      <c r="H91" s="194"/>
      <c r="I91" s="194"/>
      <c r="J91" s="194"/>
      <c r="K91" s="194"/>
      <c r="L91" s="194"/>
    </row>
    <row r="92" spans="1:12" s="113" customFormat="1" ht="15" x14ac:dyDescent="0.25">
      <c r="A92" s="327" t="s">
        <v>1486</v>
      </c>
      <c r="B92" s="199" t="s">
        <v>1</v>
      </c>
      <c r="C92" s="61" t="s">
        <v>418</v>
      </c>
      <c r="D92" s="448">
        <v>10</v>
      </c>
      <c r="E92" s="137"/>
      <c r="F92" s="200"/>
      <c r="G92" s="201"/>
      <c r="H92" s="194"/>
      <c r="I92" s="194"/>
      <c r="J92" s="194"/>
      <c r="K92" s="194"/>
      <c r="L92" s="194"/>
    </row>
    <row r="93" spans="1:12" s="113" customFormat="1" ht="13.5" customHeight="1" x14ac:dyDescent="0.25">
      <c r="A93" s="344"/>
      <c r="B93" s="199"/>
      <c r="C93" s="68" t="s">
        <v>18</v>
      </c>
      <c r="D93" s="427">
        <f>SUM(D86+D88+D89+D92+D91)</f>
        <v>37</v>
      </c>
      <c r="E93" s="427">
        <f>SUM(E86:E92)</f>
        <v>0</v>
      </c>
      <c r="F93" s="200"/>
      <c r="G93" s="201"/>
      <c r="H93" s="194"/>
      <c r="I93" s="194"/>
      <c r="J93" s="194"/>
      <c r="K93" s="194"/>
      <c r="L93" s="194"/>
    </row>
    <row r="94" spans="1:12" s="113" customFormat="1" ht="10.5" customHeight="1" x14ac:dyDescent="0.25">
      <c r="A94" s="327"/>
      <c r="B94" s="199"/>
      <c r="C94" s="61"/>
      <c r="D94" s="237"/>
      <c r="E94" s="427"/>
      <c r="F94" s="200"/>
      <c r="G94" s="201"/>
      <c r="H94" s="194"/>
      <c r="I94" s="194"/>
      <c r="J94" s="194"/>
      <c r="K94" s="194"/>
      <c r="L94" s="194"/>
    </row>
    <row r="95" spans="1:12" s="113" customFormat="1" ht="12.75" customHeight="1" x14ac:dyDescent="0.25">
      <c r="A95" s="327">
        <v>10.8</v>
      </c>
      <c r="B95" s="199"/>
      <c r="C95" s="69" t="s">
        <v>268</v>
      </c>
      <c r="D95" s="237"/>
      <c r="E95" s="237"/>
      <c r="F95" s="200"/>
      <c r="G95" s="201"/>
      <c r="H95" s="194"/>
      <c r="I95" s="194"/>
      <c r="J95" s="194"/>
      <c r="K95" s="194"/>
      <c r="L95" s="194"/>
    </row>
    <row r="96" spans="1:12" s="113" customFormat="1" ht="27" x14ac:dyDescent="0.25">
      <c r="A96" s="327" t="s">
        <v>1054</v>
      </c>
      <c r="B96" s="199" t="s">
        <v>1</v>
      </c>
      <c r="C96" s="61" t="s">
        <v>1163</v>
      </c>
      <c r="D96" s="237">
        <v>10</v>
      </c>
      <c r="E96" s="237"/>
      <c r="F96" s="200"/>
      <c r="G96" s="201"/>
      <c r="H96" s="194"/>
      <c r="I96" s="194"/>
      <c r="J96" s="194"/>
      <c r="K96" s="194"/>
      <c r="L96" s="194"/>
    </row>
    <row r="97" spans="1:12" s="113" customFormat="1" ht="12.75" customHeight="1" x14ac:dyDescent="0.25">
      <c r="A97" s="327" t="s">
        <v>1055</v>
      </c>
      <c r="B97" s="199" t="s">
        <v>8</v>
      </c>
      <c r="C97" s="61" t="s">
        <v>1488</v>
      </c>
      <c r="D97" s="237">
        <v>6</v>
      </c>
      <c r="E97" s="518"/>
      <c r="F97" s="200"/>
      <c r="G97" s="201"/>
      <c r="H97" s="194"/>
      <c r="I97" s="194"/>
      <c r="J97" s="194"/>
      <c r="K97" s="194"/>
      <c r="L97" s="194"/>
    </row>
    <row r="98" spans="1:12" s="113" customFormat="1" ht="15" x14ac:dyDescent="0.25">
      <c r="A98" s="327" t="s">
        <v>1056</v>
      </c>
      <c r="B98" s="199" t="s">
        <v>8</v>
      </c>
      <c r="C98" s="61" t="s">
        <v>419</v>
      </c>
      <c r="D98" s="448">
        <v>4</v>
      </c>
      <c r="E98" s="520"/>
      <c r="F98" s="200"/>
      <c r="G98" s="201"/>
      <c r="H98" s="194"/>
      <c r="I98" s="194"/>
      <c r="J98" s="194"/>
      <c r="K98" s="194"/>
      <c r="L98" s="194"/>
    </row>
    <row r="99" spans="1:12" s="113" customFormat="1" ht="15" x14ac:dyDescent="0.25">
      <c r="A99" s="344"/>
      <c r="B99" s="199"/>
      <c r="C99" s="68" t="s">
        <v>18</v>
      </c>
      <c r="D99" s="427">
        <f>SUM(D96+D97)</f>
        <v>16</v>
      </c>
      <c r="E99" s="427">
        <f>SUM(E96:E98)</f>
        <v>0</v>
      </c>
      <c r="F99" s="200"/>
      <c r="G99" s="201"/>
      <c r="H99" s="194"/>
      <c r="I99" s="194"/>
      <c r="J99" s="194"/>
      <c r="K99" s="194"/>
      <c r="L99" s="194"/>
    </row>
    <row r="100" spans="1:12" s="113" customFormat="1" ht="15" x14ac:dyDescent="0.25">
      <c r="A100" s="327"/>
      <c r="B100" s="199"/>
      <c r="C100" s="61"/>
      <c r="D100" s="237"/>
      <c r="E100" s="237"/>
      <c r="F100" s="200"/>
      <c r="G100" s="201"/>
      <c r="H100" s="194"/>
      <c r="I100" s="194"/>
      <c r="J100" s="194"/>
      <c r="K100" s="194"/>
      <c r="L100" s="194"/>
    </row>
    <row r="101" spans="1:12" s="113" customFormat="1" ht="24.75" customHeight="1" x14ac:dyDescent="0.25">
      <c r="A101" s="327" t="s">
        <v>1489</v>
      </c>
      <c r="B101" s="199"/>
      <c r="C101" s="69" t="s">
        <v>269</v>
      </c>
      <c r="E101" s="237"/>
      <c r="F101" s="200"/>
      <c r="G101" s="201"/>
      <c r="H101" s="194"/>
      <c r="I101" s="194"/>
      <c r="J101" s="194"/>
      <c r="K101" s="194"/>
      <c r="L101" s="194"/>
    </row>
    <row r="102" spans="1:12" s="113" customFormat="1" ht="24.75" customHeight="1" x14ac:dyDescent="0.25">
      <c r="A102" s="327" t="s">
        <v>1057</v>
      </c>
      <c r="B102" s="199"/>
      <c r="C102" s="61" t="s">
        <v>1490</v>
      </c>
      <c r="D102" s="191" t="s">
        <v>4</v>
      </c>
      <c r="E102" s="448"/>
      <c r="F102" s="200"/>
      <c r="G102" s="201"/>
      <c r="H102" s="194"/>
      <c r="I102" s="194"/>
      <c r="J102" s="194"/>
      <c r="K102" s="194"/>
      <c r="L102" s="194"/>
    </row>
    <row r="103" spans="1:12" s="113" customFormat="1" ht="27" x14ac:dyDescent="0.25">
      <c r="A103" s="327" t="s">
        <v>1058</v>
      </c>
      <c r="B103" s="199" t="s">
        <v>1</v>
      </c>
      <c r="C103" s="61" t="s">
        <v>1492</v>
      </c>
      <c r="D103" s="237">
        <v>5</v>
      </c>
      <c r="E103" s="237"/>
      <c r="F103" s="200"/>
      <c r="G103" s="201"/>
      <c r="H103" s="194"/>
      <c r="I103" s="194"/>
      <c r="J103" s="194"/>
      <c r="K103" s="194"/>
      <c r="L103" s="194"/>
    </row>
    <row r="104" spans="1:12" s="113" customFormat="1" ht="33" customHeight="1" x14ac:dyDescent="0.25">
      <c r="A104" s="327" t="s">
        <v>1059</v>
      </c>
      <c r="B104" s="199" t="s">
        <v>1</v>
      </c>
      <c r="C104" s="61" t="s">
        <v>1491</v>
      </c>
      <c r="D104" s="237">
        <v>10</v>
      </c>
      <c r="E104" s="237"/>
      <c r="F104" s="200"/>
      <c r="G104" s="201"/>
      <c r="H104" s="194"/>
      <c r="I104" s="194"/>
      <c r="J104" s="194"/>
      <c r="K104" s="194"/>
      <c r="L104" s="194"/>
    </row>
    <row r="105" spans="1:12" s="234" customFormat="1" ht="21" customHeight="1" x14ac:dyDescent="0.25">
      <c r="A105" s="327" t="s">
        <v>1059</v>
      </c>
      <c r="B105" s="199" t="s">
        <v>1</v>
      </c>
      <c r="C105" s="61" t="s">
        <v>1493</v>
      </c>
      <c r="D105" s="237">
        <v>10</v>
      </c>
      <c r="E105" s="237"/>
      <c r="F105" s="236"/>
      <c r="G105" s="235"/>
      <c r="H105" s="233"/>
      <c r="I105" s="233"/>
      <c r="J105" s="233"/>
      <c r="K105" s="233"/>
      <c r="L105" s="233"/>
    </row>
    <row r="106" spans="1:12" s="113" customFormat="1" ht="15" x14ac:dyDescent="0.25">
      <c r="A106" s="344"/>
      <c r="B106" s="199"/>
      <c r="C106" s="68" t="s">
        <v>18</v>
      </c>
      <c r="D106" s="137">
        <f>SUM(D103:D105)</f>
        <v>25</v>
      </c>
      <c r="E106" s="427">
        <f>SUM(E103:E105)</f>
        <v>0</v>
      </c>
      <c r="F106" s="200"/>
      <c r="G106" s="201"/>
      <c r="H106" s="194"/>
      <c r="I106" s="194"/>
      <c r="J106" s="194"/>
      <c r="K106" s="194"/>
      <c r="L106" s="194"/>
    </row>
    <row r="107" spans="1:12" s="113" customFormat="1" ht="15" x14ac:dyDescent="0.25">
      <c r="A107" s="374"/>
      <c r="B107" s="199"/>
      <c r="C107" s="61"/>
      <c r="D107" s="237"/>
      <c r="E107" s="237"/>
      <c r="F107" s="200"/>
      <c r="G107" s="201"/>
      <c r="H107" s="194"/>
      <c r="I107" s="194"/>
      <c r="J107" s="194"/>
      <c r="K107" s="194"/>
      <c r="L107" s="194"/>
    </row>
    <row r="108" spans="1:12" s="113" customFormat="1" ht="36" customHeight="1" x14ac:dyDescent="0.25">
      <c r="A108" s="374">
        <v>10.1</v>
      </c>
      <c r="B108" s="199"/>
      <c r="C108" s="69" t="s">
        <v>270</v>
      </c>
      <c r="D108" s="237"/>
      <c r="E108" s="237"/>
      <c r="F108" s="200"/>
      <c r="G108" s="201"/>
      <c r="H108" s="194"/>
      <c r="I108" s="194"/>
      <c r="J108" s="194"/>
      <c r="K108" s="194"/>
      <c r="L108" s="194"/>
    </row>
    <row r="109" spans="1:12" s="113" customFormat="1" ht="40.5" x14ac:dyDescent="0.25">
      <c r="A109" s="374" t="s">
        <v>1060</v>
      </c>
      <c r="B109" s="199" t="s">
        <v>8</v>
      </c>
      <c r="C109" s="61" t="s">
        <v>507</v>
      </c>
      <c r="D109" s="448">
        <v>30</v>
      </c>
      <c r="E109" s="448">
        <f>SUM(E108)</f>
        <v>0</v>
      </c>
      <c r="F109" s="200"/>
      <c r="G109" s="201"/>
      <c r="H109" s="194"/>
      <c r="I109" s="194"/>
      <c r="J109" s="194"/>
      <c r="K109" s="194"/>
      <c r="L109" s="194"/>
    </row>
    <row r="110" spans="1:12" ht="13.5" x14ac:dyDescent="0.2">
      <c r="A110" s="328"/>
      <c r="B110" s="54"/>
      <c r="C110" s="68" t="s">
        <v>111</v>
      </c>
      <c r="D110" s="427">
        <f>SUM(D109)</f>
        <v>30</v>
      </c>
      <c r="E110" s="427">
        <f>SUM(E109)</f>
        <v>0</v>
      </c>
      <c r="F110" s="54"/>
      <c r="G110" s="54"/>
      <c r="H110" s="54"/>
      <c r="I110" s="54"/>
      <c r="J110" s="54"/>
      <c r="K110" s="54"/>
      <c r="L110" s="54"/>
    </row>
  </sheetData>
  <mergeCells count="10">
    <mergeCell ref="E86:E87"/>
    <mergeCell ref="E97:E98"/>
    <mergeCell ref="E73:E74"/>
    <mergeCell ref="E3:E6"/>
    <mergeCell ref="E57:E58"/>
    <mergeCell ref="E66:E67"/>
    <mergeCell ref="E12:E14"/>
    <mergeCell ref="E18:E19"/>
    <mergeCell ref="E38:E40"/>
    <mergeCell ref="E27:E28"/>
  </mergeCells>
  <pageMargins left="0.7" right="0.7" top="0.75" bottom="0.75" header="0.3" footer="0.3"/>
  <pageSetup paperSize="9" orientation="landscape" r:id="rId1"/>
  <headerFooter>
    <oddHeader>&amp;C&amp;"-,Bold Italic"&amp;14Hotel - Section Ten - Activities, Entertainment and Recreation</oddHeader>
  </headerFooter>
  <rowBreaks count="1" manualBreakCount="1">
    <brk id="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1"/>
  <sheetViews>
    <sheetView view="pageLayout" topLeftCell="A79" zoomScaleNormal="110" workbookViewId="0">
      <selection activeCell="I90" sqref="I90"/>
    </sheetView>
  </sheetViews>
  <sheetFormatPr defaultRowHeight="15" x14ac:dyDescent="0.25"/>
  <cols>
    <col min="1" max="1" width="2.42578125" customWidth="1"/>
    <col min="2" max="2" width="44.7109375" customWidth="1"/>
    <col min="3" max="3" width="12.28515625" customWidth="1"/>
    <col min="4" max="4" width="10.42578125" customWidth="1"/>
    <col min="5" max="5" width="8.42578125" customWidth="1"/>
    <col min="6" max="6" width="9.140625" hidden="1" customWidth="1"/>
    <col min="7" max="7" width="8.5703125" customWidth="1"/>
    <col min="8" max="8" width="0" hidden="1" customWidth="1"/>
    <col min="9" max="9" width="9.28515625" customWidth="1"/>
    <col min="11" max="11" width="20.85546875" customWidth="1"/>
    <col min="12" max="12" width="16.85546875" customWidth="1"/>
  </cols>
  <sheetData>
    <row r="1" spans="2:12" ht="64.5" customHeight="1" x14ac:dyDescent="0.25">
      <c r="B1" s="35"/>
      <c r="C1" s="48" t="s">
        <v>223</v>
      </c>
      <c r="D1" s="48" t="s">
        <v>224</v>
      </c>
      <c r="E1" s="36" t="s">
        <v>225</v>
      </c>
      <c r="F1" s="37" t="s">
        <v>242</v>
      </c>
      <c r="G1" s="38" t="s">
        <v>226</v>
      </c>
      <c r="H1" s="39" t="s">
        <v>227</v>
      </c>
      <c r="I1" s="40" t="s">
        <v>228</v>
      </c>
    </row>
    <row r="2" spans="2:12" ht="15.75" x14ac:dyDescent="0.25">
      <c r="B2" s="315" t="s">
        <v>229</v>
      </c>
      <c r="C2" s="315">
        <f>SUM(C3:C7)</f>
        <v>123</v>
      </c>
      <c r="D2" s="315">
        <f>SUM(D3:D7)</f>
        <v>0</v>
      </c>
      <c r="E2" s="316">
        <f>SUM(D2/C2*100)</f>
        <v>0</v>
      </c>
      <c r="F2" s="317">
        <f>SUM(E2/100)</f>
        <v>0</v>
      </c>
      <c r="G2" s="318">
        <f>('% Weighting'!D6)</f>
        <v>0.03</v>
      </c>
      <c r="H2" s="319">
        <f>G2</f>
        <v>0.03</v>
      </c>
      <c r="I2" s="318">
        <f>SUM(E2*G2/100)</f>
        <v>0</v>
      </c>
    </row>
    <row r="3" spans="2:12" ht="15" customHeight="1" x14ac:dyDescent="0.3">
      <c r="B3" s="14" t="s">
        <v>215</v>
      </c>
      <c r="C3" s="15">
        <f>('Location, Access &amp; Exterior'!D8)</f>
        <v>10</v>
      </c>
      <c r="D3" s="15">
        <f>('Location, Access &amp; Exterior'!E8)</f>
        <v>0</v>
      </c>
      <c r="E3" s="34">
        <f t="shared" ref="E3:E66" si="0">SUM(D3/C3*100)</f>
        <v>0</v>
      </c>
      <c r="F3" s="16"/>
      <c r="G3" s="17"/>
      <c r="H3" s="18"/>
      <c r="I3" s="19"/>
      <c r="K3" s="4" t="s">
        <v>245</v>
      </c>
      <c r="L3" s="4" t="s">
        <v>246</v>
      </c>
    </row>
    <row r="4" spans="2:12" ht="14.25" customHeight="1" x14ac:dyDescent="0.3">
      <c r="B4" s="14" t="s">
        <v>2</v>
      </c>
      <c r="C4" s="15">
        <f>('Location, Access &amp; Exterior'!D23)</f>
        <v>34</v>
      </c>
      <c r="D4" s="15">
        <f>('Location, Access &amp; Exterior'!E23)</f>
        <v>0</v>
      </c>
      <c r="E4" s="34">
        <f t="shared" si="0"/>
        <v>0</v>
      </c>
      <c r="F4" s="16"/>
      <c r="G4" s="17"/>
      <c r="H4" s="18"/>
      <c r="I4" s="19"/>
      <c r="K4" s="4" t="s">
        <v>498</v>
      </c>
      <c r="L4" s="4" t="s">
        <v>254</v>
      </c>
    </row>
    <row r="5" spans="2:12" ht="16.5" x14ac:dyDescent="0.3">
      <c r="B5" s="14" t="s">
        <v>10</v>
      </c>
      <c r="C5" s="15">
        <f>('Location, Access &amp; Exterior'!D34)</f>
        <v>25</v>
      </c>
      <c r="D5" s="15">
        <f>('Location, Access &amp; Exterior'!E34)</f>
        <v>0</v>
      </c>
      <c r="E5" s="34">
        <f t="shared" si="0"/>
        <v>0</v>
      </c>
      <c r="F5" s="16"/>
      <c r="G5" s="17"/>
      <c r="H5" s="18"/>
      <c r="I5" s="19"/>
      <c r="K5" s="4" t="s">
        <v>247</v>
      </c>
      <c r="L5" s="4" t="s">
        <v>252</v>
      </c>
    </row>
    <row r="6" spans="2:12" ht="16.5" x14ac:dyDescent="0.3">
      <c r="B6" s="14" t="s">
        <v>16</v>
      </c>
      <c r="C6" s="15">
        <f>('Location, Access &amp; Exterior'!D44)</f>
        <v>20</v>
      </c>
      <c r="D6" s="15">
        <f>SUM('Location, Access &amp; Exterior'!E44)</f>
        <v>0</v>
      </c>
      <c r="E6" s="34">
        <f t="shared" si="0"/>
        <v>0</v>
      </c>
      <c r="F6" s="16"/>
      <c r="G6" s="17"/>
      <c r="H6" s="18"/>
      <c r="I6" s="19"/>
      <c r="K6" s="4" t="s">
        <v>248</v>
      </c>
      <c r="L6" s="4" t="s">
        <v>255</v>
      </c>
    </row>
    <row r="7" spans="2:12" ht="16.5" x14ac:dyDescent="0.3">
      <c r="B7" s="14" t="s">
        <v>19</v>
      </c>
      <c r="C7" s="15">
        <f>('Location, Access &amp; Exterior'!D62)</f>
        <v>34</v>
      </c>
      <c r="D7" s="15">
        <f>SUM('Location, Access &amp; Exterior'!E62)</f>
        <v>0</v>
      </c>
      <c r="E7" s="34">
        <f t="shared" si="0"/>
        <v>0</v>
      </c>
      <c r="F7" s="16"/>
      <c r="G7" s="17"/>
      <c r="H7" s="18"/>
      <c r="I7" s="19"/>
      <c r="K7" s="4" t="s">
        <v>249</v>
      </c>
      <c r="L7" s="4" t="s">
        <v>256</v>
      </c>
    </row>
    <row r="8" spans="2:12" ht="18" customHeight="1" x14ac:dyDescent="0.25">
      <c r="B8" s="279" t="s">
        <v>233</v>
      </c>
      <c r="C8" s="280">
        <f>SUM(C9:C16)</f>
        <v>360</v>
      </c>
      <c r="D8" s="280">
        <f>SUM(D9:D16)</f>
        <v>0</v>
      </c>
      <c r="E8" s="280">
        <f t="shared" si="0"/>
        <v>0</v>
      </c>
      <c r="F8" s="281"/>
      <c r="G8" s="282">
        <f>('% Weighting'!D7)</f>
        <v>0.12</v>
      </c>
      <c r="H8" s="281"/>
      <c r="I8" s="282">
        <f>SUM(E8*G8/100)</f>
        <v>0</v>
      </c>
      <c r="K8" s="4" t="s">
        <v>250</v>
      </c>
      <c r="L8" s="4" t="s">
        <v>257</v>
      </c>
    </row>
    <row r="9" spans="2:12" ht="16.5" x14ac:dyDescent="0.3">
      <c r="B9" s="14" t="s">
        <v>234</v>
      </c>
      <c r="C9" s="15">
        <f>('Reception &amp; Affiliated Services'!D12)</f>
        <v>23</v>
      </c>
      <c r="D9" s="15">
        <f>('Reception &amp; Affiliated Services'!E12)</f>
        <v>0</v>
      </c>
      <c r="E9" s="34">
        <f t="shared" si="0"/>
        <v>0</v>
      </c>
      <c r="F9" s="16"/>
      <c r="G9" s="17"/>
      <c r="H9" s="18"/>
      <c r="I9" s="19"/>
      <c r="K9" s="4" t="s">
        <v>251</v>
      </c>
      <c r="L9" s="4" t="s">
        <v>258</v>
      </c>
    </row>
    <row r="10" spans="2:12" ht="16.5" x14ac:dyDescent="0.3">
      <c r="B10" s="14" t="s">
        <v>31</v>
      </c>
      <c r="C10" s="15">
        <f>('Reception &amp; Affiliated Services'!D25)</f>
        <v>45</v>
      </c>
      <c r="D10" s="15">
        <f>('Reception &amp; Affiliated Services'!E25)</f>
        <v>0</v>
      </c>
      <c r="E10" s="34">
        <f t="shared" si="0"/>
        <v>0</v>
      </c>
      <c r="F10" s="16"/>
      <c r="G10" s="17"/>
      <c r="H10" s="18"/>
      <c r="I10" s="19"/>
    </row>
    <row r="11" spans="2:12" ht="16.5" x14ac:dyDescent="0.3">
      <c r="B11" s="14" t="s">
        <v>39</v>
      </c>
      <c r="C11" s="15">
        <f>('Reception &amp; Affiliated Services'!D32)</f>
        <v>20</v>
      </c>
      <c r="D11" s="15">
        <f>('Reception &amp; Affiliated Services'!E32)</f>
        <v>0</v>
      </c>
      <c r="E11" s="34">
        <f t="shared" si="0"/>
        <v>0</v>
      </c>
      <c r="F11" s="16"/>
      <c r="G11" s="17"/>
      <c r="H11" s="18"/>
      <c r="I11" s="19"/>
    </row>
    <row r="12" spans="2:12" ht="16.5" x14ac:dyDescent="0.3">
      <c r="B12" s="14" t="s">
        <v>46</v>
      </c>
      <c r="C12" s="15">
        <f>('Reception &amp; Affiliated Services'!D41)</f>
        <v>20</v>
      </c>
      <c r="D12" s="15">
        <f>('Reception &amp; Affiliated Services'!E41)</f>
        <v>0</v>
      </c>
      <c r="E12" s="34">
        <f t="shared" si="0"/>
        <v>0</v>
      </c>
      <c r="F12" s="16"/>
      <c r="G12" s="17"/>
      <c r="H12" s="18"/>
      <c r="I12" s="19"/>
    </row>
    <row r="13" spans="2:12" ht="16.5" x14ac:dyDescent="0.3">
      <c r="B13" s="14" t="s">
        <v>47</v>
      </c>
      <c r="C13" s="15">
        <f>('Reception &amp; Affiliated Services'!D51)</f>
        <v>15</v>
      </c>
      <c r="D13" s="15">
        <f>('Reception &amp; Affiliated Services'!E51)</f>
        <v>0</v>
      </c>
      <c r="E13" s="34">
        <f t="shared" si="0"/>
        <v>0</v>
      </c>
      <c r="F13" s="16"/>
      <c r="G13" s="17"/>
      <c r="H13" s="18"/>
      <c r="I13" s="19"/>
    </row>
    <row r="14" spans="2:12" ht="16.5" x14ac:dyDescent="0.3">
      <c r="B14" s="14" t="s">
        <v>51</v>
      </c>
      <c r="C14" s="15">
        <f>('Reception &amp; Affiliated Services'!D71)</f>
        <v>85</v>
      </c>
      <c r="D14" s="15">
        <f>('Reception &amp; Affiliated Services'!E71)</f>
        <v>0</v>
      </c>
      <c r="E14" s="34">
        <f t="shared" si="0"/>
        <v>0</v>
      </c>
      <c r="F14" s="16"/>
      <c r="G14" s="17"/>
      <c r="H14" s="18"/>
      <c r="I14" s="19"/>
    </row>
    <row r="15" spans="2:12" ht="16.5" x14ac:dyDescent="0.3">
      <c r="B15" s="14" t="s">
        <v>57</v>
      </c>
      <c r="C15" s="15">
        <f>('Reception &amp; Affiliated Services'!D83)</f>
        <v>49</v>
      </c>
      <c r="D15" s="15">
        <f>('Reception &amp; Affiliated Services'!E83)</f>
        <v>0</v>
      </c>
      <c r="E15" s="34">
        <f t="shared" si="0"/>
        <v>0</v>
      </c>
      <c r="F15" s="16"/>
      <c r="G15" s="17"/>
      <c r="H15" s="18"/>
      <c r="I15" s="19"/>
    </row>
    <row r="16" spans="2:12" ht="16.5" x14ac:dyDescent="0.3">
      <c r="B16" s="14" t="s">
        <v>69</v>
      </c>
      <c r="C16" s="15">
        <f>('Reception &amp; Affiliated Services'!D105)</f>
        <v>103</v>
      </c>
      <c r="D16" s="15">
        <f>SUM('Reception &amp; Affiliated Services'!E105)</f>
        <v>0</v>
      </c>
      <c r="E16" s="34">
        <f t="shared" si="0"/>
        <v>0</v>
      </c>
      <c r="F16" s="16"/>
      <c r="G16" s="17"/>
      <c r="H16" s="18"/>
      <c r="I16" s="19"/>
    </row>
    <row r="17" spans="2:9" ht="16.5" x14ac:dyDescent="0.25">
      <c r="B17" s="288" t="s">
        <v>237</v>
      </c>
      <c r="C17" s="283">
        <f>SUM(C18:C30)</f>
        <v>532</v>
      </c>
      <c r="D17" s="283">
        <f>SUM(D18:D30)</f>
        <v>0</v>
      </c>
      <c r="E17" s="283">
        <f t="shared" si="0"/>
        <v>0</v>
      </c>
      <c r="F17" s="284">
        <f>SUM(E17/100)</f>
        <v>0</v>
      </c>
      <c r="G17" s="285">
        <f>('% Weighting'!D8)</f>
        <v>0.18</v>
      </c>
      <c r="H17" s="286">
        <f>G17</f>
        <v>0.18</v>
      </c>
      <c r="I17" s="287">
        <f>SUM(E17*G17/100)</f>
        <v>0</v>
      </c>
    </row>
    <row r="18" spans="2:9" ht="16.5" x14ac:dyDescent="0.3">
      <c r="B18" s="14" t="s">
        <v>238</v>
      </c>
      <c r="C18" s="20">
        <f>('Guest Bedrooms'!E11)</f>
        <v>10</v>
      </c>
      <c r="D18" s="20">
        <f>('Guest Bedrooms'!F11)</f>
        <v>0</v>
      </c>
      <c r="E18" s="34">
        <f t="shared" si="0"/>
        <v>0</v>
      </c>
      <c r="F18" s="21"/>
      <c r="G18" s="22"/>
      <c r="H18" s="23"/>
      <c r="I18" s="19"/>
    </row>
    <row r="19" spans="2:9" ht="16.5" x14ac:dyDescent="0.3">
      <c r="B19" s="14" t="s">
        <v>71</v>
      </c>
      <c r="C19" s="20">
        <f>('Guest Bedrooms'!E23)</f>
        <v>30</v>
      </c>
      <c r="D19" s="20">
        <f>('Guest Bedrooms'!F23)</f>
        <v>0</v>
      </c>
      <c r="E19" s="34">
        <f t="shared" si="0"/>
        <v>0</v>
      </c>
      <c r="F19" s="21"/>
      <c r="G19" s="22"/>
      <c r="H19" s="23"/>
      <c r="I19" s="19"/>
    </row>
    <row r="20" spans="2:9" ht="16.5" x14ac:dyDescent="0.3">
      <c r="B20" s="14" t="s">
        <v>217</v>
      </c>
      <c r="C20" s="20">
        <f>('Guest Bedrooms'!E38)</f>
        <v>50</v>
      </c>
      <c r="D20" s="20">
        <f>('Guest Bedrooms'!F38)</f>
        <v>0</v>
      </c>
      <c r="E20" s="34">
        <f t="shared" si="0"/>
        <v>0</v>
      </c>
      <c r="F20" s="21"/>
      <c r="G20" s="22"/>
      <c r="H20" s="23"/>
      <c r="I20" s="19"/>
    </row>
    <row r="21" spans="2:9" ht="16.5" x14ac:dyDescent="0.3">
      <c r="B21" s="14" t="s">
        <v>73</v>
      </c>
      <c r="C21" s="20">
        <f>('Guest Bedrooms'!E50)</f>
        <v>35</v>
      </c>
      <c r="D21" s="20">
        <f>('Guest Bedrooms'!F50)</f>
        <v>0</v>
      </c>
      <c r="E21" s="34">
        <f t="shared" si="0"/>
        <v>0</v>
      </c>
      <c r="F21" s="21"/>
      <c r="G21" s="22"/>
      <c r="H21" s="23"/>
      <c r="I21" s="19"/>
    </row>
    <row r="22" spans="2:9" ht="16.5" x14ac:dyDescent="0.3">
      <c r="B22" s="14" t="s">
        <v>75</v>
      </c>
      <c r="C22" s="20">
        <f>('Guest Bedrooms'!E85)</f>
        <v>110</v>
      </c>
      <c r="D22" s="20">
        <f>('Guest Bedrooms'!F85)</f>
        <v>0</v>
      </c>
      <c r="E22" s="34">
        <f t="shared" si="0"/>
        <v>0</v>
      </c>
      <c r="F22" s="21"/>
      <c r="G22" s="22"/>
      <c r="H22" s="23"/>
      <c r="I22" s="19"/>
    </row>
    <row r="23" spans="2:9" ht="16.5" x14ac:dyDescent="0.3">
      <c r="B23" s="14" t="s">
        <v>85</v>
      </c>
      <c r="C23" s="20">
        <f>'Guest Bedrooms'!E95</f>
        <v>30</v>
      </c>
      <c r="D23" s="20">
        <f>'Guest Bedrooms'!F95</f>
        <v>0</v>
      </c>
      <c r="E23" s="34">
        <f t="shared" si="0"/>
        <v>0</v>
      </c>
      <c r="F23" s="21"/>
      <c r="G23" s="22"/>
      <c r="H23" s="23"/>
      <c r="I23" s="19"/>
    </row>
    <row r="24" spans="2:9" ht="16.5" x14ac:dyDescent="0.3">
      <c r="B24" s="14" t="s">
        <v>235</v>
      </c>
      <c r="C24" s="20">
        <f>('Guest Bedrooms'!E104)</f>
        <v>44</v>
      </c>
      <c r="D24" s="20">
        <f>('Guest Bedrooms'!F104)</f>
        <v>0</v>
      </c>
      <c r="E24" s="34">
        <f t="shared" si="0"/>
        <v>0</v>
      </c>
      <c r="F24" s="21"/>
      <c r="G24" s="22"/>
      <c r="H24" s="23"/>
      <c r="I24" s="19"/>
    </row>
    <row r="25" spans="2:9" ht="16.5" x14ac:dyDescent="0.3">
      <c r="B25" s="14" t="s">
        <v>86</v>
      </c>
      <c r="C25" s="20">
        <f>('Guest Bedrooms'!E113)</f>
        <v>20</v>
      </c>
      <c r="D25" s="20">
        <f>('Guest Bedrooms'!F113)</f>
        <v>0</v>
      </c>
      <c r="E25" s="34">
        <f t="shared" si="0"/>
        <v>0</v>
      </c>
      <c r="F25" s="21"/>
      <c r="G25" s="22"/>
      <c r="H25" s="23"/>
      <c r="I25" s="19"/>
    </row>
    <row r="26" spans="2:9" ht="16.5" x14ac:dyDescent="0.3">
      <c r="B26" s="14" t="s">
        <v>88</v>
      </c>
      <c r="C26" s="20">
        <f>('Guest Bedrooms'!E121)</f>
        <v>15</v>
      </c>
      <c r="D26" s="20">
        <f>('Guest Bedrooms'!F121)</f>
        <v>0</v>
      </c>
      <c r="E26" s="34">
        <f t="shared" si="0"/>
        <v>0</v>
      </c>
      <c r="F26" s="21"/>
      <c r="G26" s="22"/>
      <c r="H26" s="23"/>
      <c r="I26" s="19"/>
    </row>
    <row r="27" spans="2:9" ht="16.5" x14ac:dyDescent="0.3">
      <c r="B27" s="14" t="s">
        <v>89</v>
      </c>
      <c r="C27" s="20">
        <f>('Guest Bedrooms'!E172)</f>
        <v>128</v>
      </c>
      <c r="D27" s="20">
        <f>('Guest Bedrooms'!F172)</f>
        <v>0</v>
      </c>
      <c r="E27" s="34">
        <f t="shared" si="0"/>
        <v>0</v>
      </c>
      <c r="F27" s="21"/>
      <c r="G27" s="22"/>
      <c r="H27" s="23"/>
      <c r="I27" s="19"/>
    </row>
    <row r="28" spans="2:9" ht="16.5" x14ac:dyDescent="0.3">
      <c r="B28" s="14" t="s">
        <v>95</v>
      </c>
      <c r="C28" s="20">
        <f>'Guest Bedrooms'!E180</f>
        <v>20</v>
      </c>
      <c r="D28" s="20">
        <f>'Guest Bedrooms'!F180</f>
        <v>0</v>
      </c>
      <c r="E28" s="34">
        <f t="shared" si="0"/>
        <v>0</v>
      </c>
      <c r="F28" s="21"/>
      <c r="G28" s="22"/>
      <c r="H28" s="23"/>
      <c r="I28" s="19"/>
    </row>
    <row r="29" spans="2:9" ht="16.5" x14ac:dyDescent="0.3">
      <c r="B29" s="14" t="s">
        <v>96</v>
      </c>
      <c r="C29" s="20">
        <f>('Guest Bedrooms'!E188)</f>
        <v>20</v>
      </c>
      <c r="D29" s="20">
        <f>('Guest Bedrooms'!F188)</f>
        <v>0</v>
      </c>
      <c r="E29" s="34">
        <f t="shared" si="0"/>
        <v>0</v>
      </c>
      <c r="F29" s="21"/>
      <c r="G29" s="22"/>
      <c r="H29" s="23"/>
      <c r="I29" s="19"/>
    </row>
    <row r="30" spans="2:9" ht="16.5" x14ac:dyDescent="0.3">
      <c r="B30" s="14" t="s">
        <v>97</v>
      </c>
      <c r="C30" s="20">
        <f>'Guest Bedrooms'!E194</f>
        <v>20</v>
      </c>
      <c r="D30" s="20">
        <f>'Guest Bedrooms'!F194</f>
        <v>0</v>
      </c>
      <c r="E30" s="34">
        <f t="shared" si="0"/>
        <v>0</v>
      </c>
      <c r="F30" s="21"/>
      <c r="G30" s="22"/>
      <c r="H30" s="23"/>
      <c r="I30" s="19"/>
    </row>
    <row r="31" spans="2:9" ht="16.5" x14ac:dyDescent="0.25">
      <c r="B31" s="289" t="s">
        <v>236</v>
      </c>
      <c r="C31" s="294">
        <f>SUM(C32:C38)</f>
        <v>355</v>
      </c>
      <c r="D31" s="294">
        <f>SUM(D32:D38)</f>
        <v>0</v>
      </c>
      <c r="E31" s="294">
        <f t="shared" si="0"/>
        <v>0</v>
      </c>
      <c r="F31" s="290">
        <f>SUM(E31/100)</f>
        <v>0</v>
      </c>
      <c r="G31" s="291">
        <f>('% Weighting'!D9)</f>
        <v>0.12</v>
      </c>
      <c r="H31" s="292">
        <f>G31</f>
        <v>0.12</v>
      </c>
      <c r="I31" s="293">
        <f>SUM(E31*G31/100)</f>
        <v>0</v>
      </c>
    </row>
    <row r="32" spans="2:9" ht="16.5" x14ac:dyDescent="0.3">
      <c r="B32" s="14" t="s">
        <v>101</v>
      </c>
      <c r="C32" s="20">
        <f>('Guest Bathroom'!D11)</f>
        <v>50</v>
      </c>
      <c r="D32" s="20">
        <f>('Guest Bathroom'!E11)</f>
        <v>0</v>
      </c>
      <c r="E32" s="34">
        <f t="shared" si="0"/>
        <v>0</v>
      </c>
      <c r="F32" s="16"/>
      <c r="G32" s="22"/>
      <c r="H32" s="23"/>
      <c r="I32" s="19"/>
    </row>
    <row r="33" spans="2:9" ht="16.5" x14ac:dyDescent="0.3">
      <c r="B33" s="14" t="s">
        <v>102</v>
      </c>
      <c r="C33" s="20">
        <f>('Guest Bathroom'!D20)</f>
        <v>30</v>
      </c>
      <c r="D33" s="20">
        <f>('Guest Bathroom'!E20)</f>
        <v>0</v>
      </c>
      <c r="E33" s="34">
        <f t="shared" si="0"/>
        <v>0</v>
      </c>
      <c r="F33" s="16"/>
      <c r="G33" s="22"/>
      <c r="H33" s="23"/>
      <c r="I33" s="19"/>
    </row>
    <row r="34" spans="2:9" ht="16.5" x14ac:dyDescent="0.3">
      <c r="B34" s="14" t="s">
        <v>112</v>
      </c>
      <c r="C34" s="20">
        <f>('Guest Bathroom'!D40)</f>
        <v>129</v>
      </c>
      <c r="D34" s="20">
        <f>('Guest Bathroom'!E40)</f>
        <v>0</v>
      </c>
      <c r="E34" s="34">
        <f t="shared" si="0"/>
        <v>0</v>
      </c>
      <c r="F34" s="16"/>
      <c r="G34" s="22"/>
      <c r="H34" s="23"/>
      <c r="I34" s="19"/>
    </row>
    <row r="35" spans="2:9" ht="16.5" x14ac:dyDescent="0.3">
      <c r="B35" s="14" t="s">
        <v>113</v>
      </c>
      <c r="C35" s="20">
        <f>('Guest Bathroom'!D47)</f>
        <v>20</v>
      </c>
      <c r="D35" s="20">
        <f>('Guest Bathroom'!E47)</f>
        <v>0</v>
      </c>
      <c r="E35" s="34">
        <f t="shared" si="0"/>
        <v>0</v>
      </c>
      <c r="F35" s="16"/>
      <c r="G35" s="22"/>
      <c r="H35" s="23"/>
      <c r="I35" s="19"/>
    </row>
    <row r="36" spans="2:9" ht="16.5" x14ac:dyDescent="0.3">
      <c r="B36" s="14" t="s">
        <v>117</v>
      </c>
      <c r="C36" s="20">
        <f>('Guest Bathroom'!D56)</f>
        <v>46</v>
      </c>
      <c r="D36" s="20">
        <f>('Guest Bathroom'!E56)</f>
        <v>0</v>
      </c>
      <c r="E36" s="34">
        <f t="shared" si="0"/>
        <v>0</v>
      </c>
      <c r="F36" s="16"/>
      <c r="G36" s="22"/>
      <c r="H36" s="23"/>
      <c r="I36" s="19"/>
    </row>
    <row r="37" spans="2:9" ht="16.5" x14ac:dyDescent="0.3">
      <c r="B37" s="14" t="s">
        <v>120</v>
      </c>
      <c r="C37" s="20">
        <f>('Guest Bathroom'!D64)</f>
        <v>40</v>
      </c>
      <c r="D37" s="20">
        <f>('Guest Bathroom'!E64)</f>
        <v>0</v>
      </c>
      <c r="E37" s="34">
        <f t="shared" si="0"/>
        <v>0</v>
      </c>
      <c r="F37" s="16"/>
      <c r="G37" s="22"/>
      <c r="H37" s="23"/>
      <c r="I37" s="19"/>
    </row>
    <row r="38" spans="2:9" ht="16.5" x14ac:dyDescent="0.3">
      <c r="B38" s="14" t="s">
        <v>122</v>
      </c>
      <c r="C38" s="20">
        <f>('Guest Bathroom'!D72)</f>
        <v>40</v>
      </c>
      <c r="D38" s="20">
        <f>('Guest Bathroom'!E72)</f>
        <v>0</v>
      </c>
      <c r="E38" s="34">
        <f t="shared" si="0"/>
        <v>0</v>
      </c>
      <c r="F38" s="21"/>
      <c r="G38" s="22"/>
      <c r="H38" s="23"/>
      <c r="I38" s="19"/>
    </row>
    <row r="39" spans="2:9" ht="16.5" x14ac:dyDescent="0.25">
      <c r="B39" s="295" t="s">
        <v>216</v>
      </c>
      <c r="C39" s="296">
        <f>SUM(C40:C45)</f>
        <v>225</v>
      </c>
      <c r="D39" s="296">
        <f>SUM(D40:D45)</f>
        <v>0</v>
      </c>
      <c r="E39" s="296">
        <f t="shared" si="0"/>
        <v>0</v>
      </c>
      <c r="F39" s="297">
        <f>SUM(E39/100)</f>
        <v>0</v>
      </c>
      <c r="G39" s="298">
        <f>('% Weighting'!D10)</f>
        <v>0.08</v>
      </c>
      <c r="H39" s="299">
        <f>G39</f>
        <v>0.08</v>
      </c>
      <c r="I39" s="300">
        <f>SUM(E39*G39/100)</f>
        <v>0</v>
      </c>
    </row>
    <row r="40" spans="2:9" ht="16.5" x14ac:dyDescent="0.3">
      <c r="B40" s="14" t="s">
        <v>127</v>
      </c>
      <c r="C40" s="20" t="str">
        <f>('Public Areas'!E5)</f>
        <v>M</v>
      </c>
      <c r="D40" s="20" t="s">
        <v>4</v>
      </c>
      <c r="E40" s="20" t="s">
        <v>4</v>
      </c>
      <c r="F40" s="16"/>
      <c r="G40" s="17"/>
      <c r="H40" s="18"/>
      <c r="I40" s="19"/>
    </row>
    <row r="41" spans="2:9" ht="16.5" x14ac:dyDescent="0.3">
      <c r="B41" s="14" t="s">
        <v>510</v>
      </c>
      <c r="C41" s="20" t="str">
        <f>('Public Areas'!E8)</f>
        <v>M</v>
      </c>
      <c r="D41" s="20" t="s">
        <v>4</v>
      </c>
      <c r="E41" s="20" t="s">
        <v>4</v>
      </c>
      <c r="F41" s="16"/>
      <c r="G41" s="17"/>
      <c r="H41" s="18"/>
      <c r="I41" s="19"/>
    </row>
    <row r="42" spans="2:9" ht="16.5" x14ac:dyDescent="0.3">
      <c r="B42" s="14" t="s">
        <v>284</v>
      </c>
      <c r="C42" s="20">
        <f>('Public Areas'!E17)</f>
        <v>70</v>
      </c>
      <c r="D42" s="20">
        <f>('Public Areas'!F17)</f>
        <v>0</v>
      </c>
      <c r="E42" s="34">
        <f t="shared" si="0"/>
        <v>0</v>
      </c>
      <c r="F42" s="16"/>
      <c r="G42" s="17"/>
      <c r="H42" s="18"/>
      <c r="I42" s="19"/>
    </row>
    <row r="43" spans="2:9" ht="16.5" x14ac:dyDescent="0.3">
      <c r="B43" s="14" t="s">
        <v>125</v>
      </c>
      <c r="C43" s="20">
        <f>('Public Areas'!E29)</f>
        <v>40</v>
      </c>
      <c r="D43" s="20">
        <f>('Public Areas'!F29)</f>
        <v>0</v>
      </c>
      <c r="E43" s="34">
        <f t="shared" si="0"/>
        <v>0</v>
      </c>
      <c r="F43" s="16"/>
      <c r="G43" s="17"/>
      <c r="H43" s="18"/>
      <c r="I43" s="19"/>
    </row>
    <row r="44" spans="2:9" ht="16.5" x14ac:dyDescent="0.3">
      <c r="B44" s="14" t="s">
        <v>128</v>
      </c>
      <c r="C44" s="20">
        <f>('Public Areas'!E43)</f>
        <v>45</v>
      </c>
      <c r="D44" s="20">
        <f>('Public Areas'!F43)</f>
        <v>0</v>
      </c>
      <c r="E44" s="34">
        <f t="shared" si="0"/>
        <v>0</v>
      </c>
      <c r="F44" s="16"/>
      <c r="G44" s="17"/>
      <c r="H44" s="18"/>
      <c r="I44" s="19"/>
    </row>
    <row r="45" spans="2:9" ht="16.5" x14ac:dyDescent="0.3">
      <c r="B45" s="14" t="s">
        <v>132</v>
      </c>
      <c r="C45" s="20">
        <f>('Public Areas'!E61)</f>
        <v>70</v>
      </c>
      <c r="D45" s="20">
        <f>('Public Areas'!F61)</f>
        <v>0</v>
      </c>
      <c r="E45" s="34">
        <f t="shared" si="0"/>
        <v>0</v>
      </c>
      <c r="F45" s="16"/>
      <c r="G45" s="17"/>
      <c r="H45" s="18"/>
      <c r="I45" s="19"/>
    </row>
    <row r="46" spans="2:9" ht="16.5" x14ac:dyDescent="0.25">
      <c r="B46" s="301" t="s">
        <v>239</v>
      </c>
      <c r="C46" s="302">
        <f>SUM(C47:C60)</f>
        <v>356</v>
      </c>
      <c r="D46" s="302">
        <f>SUM(D47:D60)</f>
        <v>0</v>
      </c>
      <c r="E46" s="302">
        <f t="shared" si="0"/>
        <v>0</v>
      </c>
      <c r="F46" s="303">
        <f>SUM(E46/100)</f>
        <v>0</v>
      </c>
      <c r="G46" s="304">
        <f>('% Weighting'!D11)</f>
        <v>0.15</v>
      </c>
      <c r="H46" s="305">
        <f>G46</f>
        <v>0.15</v>
      </c>
      <c r="I46" s="306">
        <f>SUM(E46*G46/100)</f>
        <v>0</v>
      </c>
    </row>
    <row r="47" spans="2:9" ht="16.5" x14ac:dyDescent="0.3">
      <c r="B47" s="14" t="s">
        <v>139</v>
      </c>
      <c r="C47" s="20">
        <f>('Restaurant &amp; Bars'!D8)</f>
        <v>20</v>
      </c>
      <c r="D47" s="20">
        <f>('Restaurant &amp; Bars'!E8)</f>
        <v>0</v>
      </c>
      <c r="E47" s="34">
        <f t="shared" si="0"/>
        <v>0</v>
      </c>
      <c r="F47" s="16"/>
      <c r="G47" s="17"/>
      <c r="H47" s="18"/>
      <c r="I47" s="19"/>
    </row>
    <row r="48" spans="2:9" ht="16.5" x14ac:dyDescent="0.3">
      <c r="B48" s="14" t="s">
        <v>72</v>
      </c>
      <c r="C48" s="20">
        <f>('Restaurant &amp; Bars'!D17)</f>
        <v>15</v>
      </c>
      <c r="D48" s="20">
        <f>('Restaurant &amp; Bars'!E17)</f>
        <v>0</v>
      </c>
      <c r="E48" s="34">
        <f t="shared" si="0"/>
        <v>0</v>
      </c>
      <c r="F48" s="16"/>
      <c r="G48" s="17"/>
      <c r="H48" s="18"/>
      <c r="I48" s="19"/>
    </row>
    <row r="49" spans="2:9" ht="16.5" x14ac:dyDescent="0.3">
      <c r="B49" s="14" t="s">
        <v>147</v>
      </c>
      <c r="C49" s="20">
        <f>('Restaurant &amp; Bars'!D28)</f>
        <v>40</v>
      </c>
      <c r="D49" s="20">
        <f>('Restaurant &amp; Bars'!E28)</f>
        <v>0</v>
      </c>
      <c r="E49" s="34">
        <f t="shared" si="0"/>
        <v>0</v>
      </c>
      <c r="F49" s="16"/>
      <c r="G49" s="17"/>
      <c r="H49" s="18"/>
      <c r="I49" s="19"/>
    </row>
    <row r="50" spans="2:9" ht="16.5" x14ac:dyDescent="0.3">
      <c r="B50" s="14" t="s">
        <v>152</v>
      </c>
      <c r="C50" s="20">
        <f>('Restaurant &amp; Bars'!D36)</f>
        <v>15</v>
      </c>
      <c r="D50" s="20">
        <f>('Restaurant &amp; Bars'!E36)</f>
        <v>0</v>
      </c>
      <c r="E50" s="34">
        <f t="shared" si="0"/>
        <v>0</v>
      </c>
      <c r="F50" s="16"/>
      <c r="G50" s="17"/>
      <c r="H50" s="18"/>
      <c r="I50" s="19"/>
    </row>
    <row r="51" spans="2:9" ht="15" customHeight="1" x14ac:dyDescent="0.3">
      <c r="B51" s="14" t="s">
        <v>120</v>
      </c>
      <c r="C51" s="20">
        <f>('Restaurant &amp; Bars'!D44)</f>
        <v>15</v>
      </c>
      <c r="D51" s="20">
        <f>('Restaurant &amp; Bars'!E44)</f>
        <v>0</v>
      </c>
      <c r="E51" s="34">
        <f t="shared" si="0"/>
        <v>0</v>
      </c>
      <c r="F51" s="16"/>
      <c r="G51" s="17"/>
      <c r="H51" s="18"/>
      <c r="I51" s="19"/>
    </row>
    <row r="52" spans="2:9" ht="16.5" x14ac:dyDescent="0.3">
      <c r="B52" s="14" t="s">
        <v>157</v>
      </c>
      <c r="C52" s="20">
        <f>('Restaurant &amp; Bars'!D51)</f>
        <v>15</v>
      </c>
      <c r="D52" s="20">
        <f>('Restaurant &amp; Bars'!E51)</f>
        <v>0</v>
      </c>
      <c r="E52" s="34">
        <f t="shared" si="0"/>
        <v>0</v>
      </c>
      <c r="F52" s="16"/>
      <c r="G52" s="17"/>
      <c r="H52" s="18"/>
      <c r="I52" s="19"/>
    </row>
    <row r="53" spans="2:9" s="439" customFormat="1" ht="16.5" x14ac:dyDescent="0.3">
      <c r="B53" s="14" t="s">
        <v>1354</v>
      </c>
      <c r="C53" s="434">
        <f>SUM('Restaurant &amp; Bars'!D61)</f>
        <v>30</v>
      </c>
      <c r="D53" s="434">
        <f>('Restaurant &amp; Bars'!E61)</f>
        <v>0</v>
      </c>
      <c r="E53" s="34">
        <f t="shared" si="0"/>
        <v>0</v>
      </c>
      <c r="F53" s="435"/>
      <c r="G53" s="436"/>
      <c r="H53" s="437"/>
      <c r="I53" s="438"/>
    </row>
    <row r="54" spans="2:9" ht="16.5" x14ac:dyDescent="0.3">
      <c r="B54" s="14" t="s">
        <v>1353</v>
      </c>
      <c r="C54" s="20">
        <f>SUM('Restaurant &amp; Bars'!D73)</f>
        <v>35</v>
      </c>
      <c r="D54" s="20">
        <f>SUM('Restaurant &amp; Bars'!E73)</f>
        <v>0</v>
      </c>
      <c r="E54" s="34">
        <f t="shared" si="0"/>
        <v>0</v>
      </c>
      <c r="F54" s="16"/>
      <c r="G54" s="17"/>
      <c r="H54" s="18"/>
      <c r="I54" s="19"/>
    </row>
    <row r="55" spans="2:9" ht="16.5" x14ac:dyDescent="0.3">
      <c r="B55" s="14" t="s">
        <v>1212</v>
      </c>
      <c r="C55" s="20">
        <f>('Restaurant &amp; Bars'!D80)</f>
        <v>45</v>
      </c>
      <c r="D55" s="20">
        <f>SUM('Restaurant &amp; Bars'!E80)</f>
        <v>0</v>
      </c>
      <c r="E55" s="34">
        <f>SUM(D55/C55*100)</f>
        <v>0</v>
      </c>
      <c r="F55" s="16"/>
      <c r="G55" s="17"/>
      <c r="H55" s="18"/>
      <c r="I55" s="19"/>
    </row>
    <row r="56" spans="2:9" ht="16.5" x14ac:dyDescent="0.3">
      <c r="B56" s="14" t="s">
        <v>163</v>
      </c>
      <c r="C56" s="20">
        <f>SUM('Restaurant &amp; Bars'!D92)</f>
        <v>20</v>
      </c>
      <c r="D56" s="20">
        <f>SUM('Restaurant &amp; Bars'!E92)</f>
        <v>0</v>
      </c>
      <c r="E56" s="34">
        <f t="shared" si="0"/>
        <v>0</v>
      </c>
      <c r="F56" s="16"/>
      <c r="G56" s="17"/>
      <c r="H56" s="18"/>
      <c r="I56" s="19"/>
    </row>
    <row r="57" spans="2:9" ht="16.5" x14ac:dyDescent="0.3">
      <c r="B57" s="14" t="s">
        <v>168</v>
      </c>
      <c r="C57" s="20">
        <f>SUM('Restaurant &amp; Bars'!D102)</f>
        <v>25</v>
      </c>
      <c r="D57" s="20">
        <f>SUM('Restaurant &amp; Bars'!E102)</f>
        <v>0</v>
      </c>
      <c r="E57" s="34">
        <f t="shared" si="0"/>
        <v>0</v>
      </c>
      <c r="F57" s="16"/>
      <c r="G57" s="17"/>
      <c r="H57" s="18"/>
      <c r="I57" s="19"/>
    </row>
    <row r="58" spans="2:9" ht="16.5" x14ac:dyDescent="0.3">
      <c r="B58" s="14" t="s">
        <v>1228</v>
      </c>
      <c r="C58" s="20">
        <f>('Restaurant &amp; Bars'!D111)</f>
        <v>25</v>
      </c>
      <c r="D58" s="20">
        <f>('Restaurant &amp; Bars'!E111)</f>
        <v>0</v>
      </c>
      <c r="E58" s="34">
        <f>SUM(D58/C58*100)</f>
        <v>0</v>
      </c>
      <c r="F58" s="16"/>
      <c r="G58" s="17"/>
      <c r="H58" s="18"/>
      <c r="I58" s="19"/>
    </row>
    <row r="59" spans="2:9" ht="16.5" x14ac:dyDescent="0.3">
      <c r="B59" s="14" t="s">
        <v>169</v>
      </c>
      <c r="C59" s="20">
        <f>('Restaurant &amp; Bars'!D116)</f>
        <v>20</v>
      </c>
      <c r="D59" s="20">
        <f>SUM('Restaurant &amp; Bars'!E116)</f>
        <v>0</v>
      </c>
      <c r="E59" s="34">
        <f t="shared" si="0"/>
        <v>0</v>
      </c>
      <c r="F59" s="16"/>
      <c r="G59" s="17"/>
      <c r="H59" s="18"/>
      <c r="I59" s="19"/>
    </row>
    <row r="60" spans="2:9" ht="16.5" x14ac:dyDescent="0.3">
      <c r="B60" s="14" t="s">
        <v>244</v>
      </c>
      <c r="C60" s="20">
        <f>SUM('Restaurant &amp; Bars'!D130)</f>
        <v>36</v>
      </c>
      <c r="D60" s="20">
        <f>SUM('Restaurant &amp; Bars'!E130)</f>
        <v>0</v>
      </c>
      <c r="E60" s="34">
        <f t="shared" si="0"/>
        <v>0</v>
      </c>
      <c r="F60" s="16"/>
      <c r="G60" s="17"/>
      <c r="H60" s="18"/>
      <c r="I60" s="19"/>
    </row>
    <row r="61" spans="2:9" ht="16.5" x14ac:dyDescent="0.25">
      <c r="B61" s="463" t="s">
        <v>240</v>
      </c>
      <c r="C61" s="464">
        <f>SUM(Kitchen!E28)</f>
        <v>169</v>
      </c>
      <c r="D61" s="464">
        <f>SUM(Kitchen!F28)</f>
        <v>0</v>
      </c>
      <c r="E61" s="464">
        <f t="shared" si="0"/>
        <v>0</v>
      </c>
      <c r="F61" s="465">
        <f>SUM(E61/100)</f>
        <v>0</v>
      </c>
      <c r="G61" s="466">
        <f>('% Weighting'!D12)</f>
        <v>0.03</v>
      </c>
      <c r="H61" s="467">
        <f>G61</f>
        <v>0.03</v>
      </c>
      <c r="I61" s="468">
        <f>SUM(E61*G61/100)</f>
        <v>0</v>
      </c>
    </row>
    <row r="62" spans="2:9" ht="16.5" x14ac:dyDescent="0.25">
      <c r="B62" s="457" t="s">
        <v>241</v>
      </c>
      <c r="C62" s="458">
        <f>SUM(C63:C65)</f>
        <v>178</v>
      </c>
      <c r="D62" s="458">
        <f>SUM(D63:D65)</f>
        <v>0</v>
      </c>
      <c r="E62" s="458">
        <f t="shared" si="0"/>
        <v>0</v>
      </c>
      <c r="F62" s="459">
        <f>SUM(E62/100)</f>
        <v>0</v>
      </c>
      <c r="G62" s="460">
        <f>('% Weighting'!D13)</f>
        <v>7.0000000000000007E-2</v>
      </c>
      <c r="H62" s="461">
        <f>G62</f>
        <v>7.0000000000000007E-2</v>
      </c>
      <c r="I62" s="462">
        <f>SUM(E62*G62/100)</f>
        <v>0</v>
      </c>
    </row>
    <row r="63" spans="2:9" ht="14.25" customHeight="1" x14ac:dyDescent="0.3">
      <c r="B63" s="14" t="s">
        <v>176</v>
      </c>
      <c r="C63" s="20">
        <f>SUM('General Services'!D18)</f>
        <v>85</v>
      </c>
      <c r="D63" s="20">
        <f>SUM('General Services'!E18)</f>
        <v>0</v>
      </c>
      <c r="E63" s="34">
        <f t="shared" si="0"/>
        <v>0</v>
      </c>
      <c r="F63" s="16"/>
      <c r="G63" s="22"/>
      <c r="H63" s="23"/>
      <c r="I63" s="19"/>
    </row>
    <row r="64" spans="2:9" ht="14.25" customHeight="1" x14ac:dyDescent="0.3">
      <c r="B64" s="14" t="s">
        <v>177</v>
      </c>
      <c r="C64" s="442">
        <f>SUM('General Services'!D26)</f>
        <v>58</v>
      </c>
      <c r="D64" s="20">
        <f>SUM('General Services'!E26)</f>
        <v>0</v>
      </c>
      <c r="E64" s="34">
        <f t="shared" si="0"/>
        <v>0</v>
      </c>
      <c r="F64" s="16"/>
      <c r="G64" s="22"/>
      <c r="H64" s="23"/>
      <c r="I64" s="19"/>
    </row>
    <row r="65" spans="2:9" ht="13.5" customHeight="1" x14ac:dyDescent="0.3">
      <c r="B65" s="14" t="s">
        <v>186</v>
      </c>
      <c r="C65" s="20">
        <f>SUM('General Services'!D34)</f>
        <v>35</v>
      </c>
      <c r="D65" s="20">
        <f>SUM('General Services'!E34)</f>
        <v>0</v>
      </c>
      <c r="E65" s="34">
        <f t="shared" si="0"/>
        <v>0</v>
      </c>
      <c r="F65" s="16"/>
      <c r="G65" s="22"/>
      <c r="H65" s="23"/>
      <c r="I65" s="19"/>
    </row>
    <row r="66" spans="2:9" ht="14.25" customHeight="1" x14ac:dyDescent="0.25">
      <c r="B66" s="469" t="s">
        <v>218</v>
      </c>
      <c r="C66" s="470">
        <f>SUM(C67:C74)</f>
        <v>464</v>
      </c>
      <c r="D66" s="470">
        <f>SUM(D67:D74)</f>
        <v>0</v>
      </c>
      <c r="E66" s="470">
        <f t="shared" si="0"/>
        <v>0</v>
      </c>
      <c r="F66" s="471">
        <f>SUM(E66/100)</f>
        <v>0</v>
      </c>
      <c r="G66" s="472">
        <f>('% Weighting'!D14)</f>
        <v>0.12</v>
      </c>
      <c r="H66" s="473">
        <f>G66</f>
        <v>0.12</v>
      </c>
      <c r="I66" s="474">
        <f>SUM(E66*G66/100)</f>
        <v>0</v>
      </c>
    </row>
    <row r="67" spans="2:9" ht="20.25" customHeight="1" x14ac:dyDescent="0.3">
      <c r="B67" s="14" t="s">
        <v>187</v>
      </c>
      <c r="C67" s="20">
        <f>('Business Practices'!D11)</f>
        <v>50</v>
      </c>
      <c r="D67" s="20">
        <f>('Business Practices'!E11)</f>
        <v>0</v>
      </c>
      <c r="E67" s="34">
        <f t="shared" ref="E67:E85" si="1">SUM(D67/C67*100)</f>
        <v>0</v>
      </c>
      <c r="F67" s="21"/>
      <c r="G67" s="17"/>
      <c r="H67" s="18"/>
      <c r="I67" s="19"/>
    </row>
    <row r="68" spans="2:9" ht="13.5" customHeight="1" x14ac:dyDescent="0.3">
      <c r="B68" s="14" t="s">
        <v>180</v>
      </c>
      <c r="C68" s="20">
        <f>('Business Practices'!D19)</f>
        <v>45</v>
      </c>
      <c r="D68" s="20">
        <f>('Business Practices'!E19)</f>
        <v>0</v>
      </c>
      <c r="E68" s="34">
        <f t="shared" si="1"/>
        <v>0</v>
      </c>
      <c r="F68" s="21"/>
      <c r="G68" s="17"/>
      <c r="H68" s="18"/>
      <c r="I68" s="19"/>
    </row>
    <row r="69" spans="2:9" ht="16.5" x14ac:dyDescent="0.3">
      <c r="B69" s="14" t="s">
        <v>181</v>
      </c>
      <c r="C69" s="20">
        <f>('Business Practices'!D27)</f>
        <v>58</v>
      </c>
      <c r="D69" s="20">
        <f>('Business Practices'!E27)</f>
        <v>0</v>
      </c>
      <c r="E69" s="34">
        <f t="shared" si="1"/>
        <v>0</v>
      </c>
      <c r="F69" s="21"/>
      <c r="G69" s="17"/>
      <c r="H69" s="18"/>
      <c r="I69" s="19"/>
    </row>
    <row r="70" spans="2:9" ht="16.5" x14ac:dyDescent="0.3">
      <c r="B70" s="14" t="s">
        <v>182</v>
      </c>
      <c r="C70" s="20" t="s">
        <v>4</v>
      </c>
      <c r="D70" s="20" t="s">
        <v>4</v>
      </c>
      <c r="E70" s="454" t="s">
        <v>4</v>
      </c>
      <c r="F70" s="21"/>
      <c r="G70" s="17"/>
      <c r="H70" s="18"/>
      <c r="I70" s="19"/>
    </row>
    <row r="71" spans="2:9" ht="14.25" customHeight="1" x14ac:dyDescent="0.3">
      <c r="B71" s="14" t="s">
        <v>178</v>
      </c>
      <c r="C71" s="20">
        <f>SUM('Business Practices'!D49)</f>
        <v>64</v>
      </c>
      <c r="D71" s="20">
        <f>SUM('Business Practices'!E49)</f>
        <v>0</v>
      </c>
      <c r="E71" s="34">
        <f t="shared" si="1"/>
        <v>0</v>
      </c>
      <c r="F71" s="21"/>
      <c r="G71" s="17"/>
      <c r="H71" s="18"/>
      <c r="I71" s="19"/>
    </row>
    <row r="72" spans="2:9" ht="14.25" customHeight="1" x14ac:dyDescent="0.3">
      <c r="B72" s="14" t="s">
        <v>179</v>
      </c>
      <c r="C72" s="20">
        <f>SUM('Business Practices'!D57)</f>
        <v>18</v>
      </c>
      <c r="D72" s="20">
        <f>SUM('Business Practices'!$E$57)</f>
        <v>0</v>
      </c>
      <c r="E72" s="34">
        <f t="shared" si="1"/>
        <v>0</v>
      </c>
      <c r="F72" s="21"/>
      <c r="G72" s="17"/>
      <c r="H72" s="18"/>
      <c r="I72" s="19"/>
    </row>
    <row r="73" spans="2:9" ht="16.5" x14ac:dyDescent="0.3">
      <c r="B73" s="14" t="s">
        <v>183</v>
      </c>
      <c r="C73" s="20">
        <f>SUM('Business Practices'!D65)</f>
        <v>60</v>
      </c>
      <c r="D73" s="20">
        <f>SUM('Business Practices'!E65)</f>
        <v>0</v>
      </c>
      <c r="E73" s="34">
        <f t="shared" si="1"/>
        <v>0</v>
      </c>
      <c r="F73" s="21"/>
      <c r="G73" s="17"/>
      <c r="H73" s="18"/>
      <c r="I73" s="19"/>
    </row>
    <row r="74" spans="2:9" ht="16.5" x14ac:dyDescent="0.3">
      <c r="B74" s="14" t="s">
        <v>184</v>
      </c>
      <c r="C74" s="20">
        <f>SUM('Business Practices'!D95)</f>
        <v>169</v>
      </c>
      <c r="D74" s="20">
        <f>SUM('Business Practices'!E95)</f>
        <v>0</v>
      </c>
      <c r="E74" s="20">
        <f t="shared" si="1"/>
        <v>0</v>
      </c>
      <c r="F74" s="18"/>
      <c r="G74" s="17"/>
      <c r="H74" s="18"/>
      <c r="I74" s="19"/>
    </row>
    <row r="75" spans="2:9" ht="13.5" customHeight="1" x14ac:dyDescent="0.25">
      <c r="B75" s="309" t="s">
        <v>243</v>
      </c>
      <c r="C75" s="310">
        <f>SUM(C76:C85)</f>
        <v>330</v>
      </c>
      <c r="D75" s="310">
        <f>SUM(D76:D85)</f>
        <v>0</v>
      </c>
      <c r="E75" s="495">
        <f t="shared" si="1"/>
        <v>0</v>
      </c>
      <c r="F75" s="311">
        <f>SUM(E75/100)</f>
        <v>0</v>
      </c>
      <c r="G75" s="312">
        <f>('% Weighting'!D15)</f>
        <v>0.1</v>
      </c>
      <c r="H75" s="313">
        <f>G75</f>
        <v>0.1</v>
      </c>
      <c r="I75" s="314">
        <f>SUM(E75*G75/100)</f>
        <v>0</v>
      </c>
    </row>
    <row r="76" spans="2:9" ht="15.75" customHeight="1" x14ac:dyDescent="0.25">
      <c r="B76" s="475" t="s">
        <v>262</v>
      </c>
      <c r="C76" s="121">
        <f>('Activities, Entertainment, etc.'!D8)</f>
        <v>25</v>
      </c>
      <c r="D76" s="121">
        <f>('Activities, Entertainment, etc.'!E8)</f>
        <v>0</v>
      </c>
      <c r="E76" s="121">
        <f t="shared" si="1"/>
        <v>0</v>
      </c>
      <c r="F76" s="117"/>
      <c r="G76" s="118"/>
      <c r="H76" s="119"/>
      <c r="I76" s="120"/>
    </row>
    <row r="77" spans="2:9" ht="14.25" customHeight="1" x14ac:dyDescent="0.25">
      <c r="B77" s="476" t="s">
        <v>263</v>
      </c>
      <c r="C77" s="121">
        <f>('Activities, Entertainment, etc.'!D24)</f>
        <v>38</v>
      </c>
      <c r="D77" s="121">
        <f>('Activities, Entertainment, etc.'!E24)</f>
        <v>0</v>
      </c>
      <c r="E77" s="121">
        <f t="shared" si="1"/>
        <v>0</v>
      </c>
      <c r="F77" s="117"/>
      <c r="G77" s="118"/>
      <c r="H77" s="119"/>
      <c r="I77" s="120"/>
    </row>
    <row r="78" spans="2:9" ht="17.25" customHeight="1" x14ac:dyDescent="0.25">
      <c r="B78" s="476" t="s">
        <v>264</v>
      </c>
      <c r="C78" s="121">
        <f>('Activities, Entertainment, etc.'!D34)</f>
        <v>30</v>
      </c>
      <c r="D78" s="121">
        <f>('Activities, Entertainment, etc.'!E34)</f>
        <v>0</v>
      </c>
      <c r="E78" s="121">
        <f t="shared" si="1"/>
        <v>0</v>
      </c>
      <c r="F78" s="117"/>
      <c r="G78" s="118"/>
      <c r="H78" s="119"/>
      <c r="I78" s="120"/>
    </row>
    <row r="79" spans="2:9" ht="12" customHeight="1" x14ac:dyDescent="0.25">
      <c r="B79" s="476" t="s">
        <v>265</v>
      </c>
      <c r="C79" s="121">
        <f>('Activities, Entertainment, etc.'!D53)</f>
        <v>55</v>
      </c>
      <c r="D79" s="121">
        <f>('Activities, Entertainment, etc.'!E53)</f>
        <v>0</v>
      </c>
      <c r="E79" s="121">
        <f t="shared" si="1"/>
        <v>0</v>
      </c>
      <c r="F79" s="117"/>
      <c r="G79" s="118"/>
      <c r="H79" s="119"/>
      <c r="I79" s="120"/>
    </row>
    <row r="80" spans="2:9" ht="14.25" customHeight="1" x14ac:dyDescent="0.25">
      <c r="B80" s="476" t="s">
        <v>266</v>
      </c>
      <c r="C80" s="121">
        <f>('Activities, Entertainment, etc.'!D75)</f>
        <v>50</v>
      </c>
      <c r="D80" s="121">
        <f>('Activities, Entertainment, etc.'!E75)</f>
        <v>0</v>
      </c>
      <c r="E80" s="121">
        <f t="shared" si="1"/>
        <v>0</v>
      </c>
      <c r="F80" s="117"/>
      <c r="G80" s="118"/>
      <c r="H80" s="119"/>
      <c r="I80" s="120"/>
    </row>
    <row r="81" spans="2:9" ht="16.5" customHeight="1" x14ac:dyDescent="0.25">
      <c r="B81" s="476" t="s">
        <v>267</v>
      </c>
      <c r="C81" s="121">
        <f>SUM('Activities, Entertainment, etc.'!D83)</f>
        <v>24</v>
      </c>
      <c r="D81" s="121">
        <f>SUM('Activities, Entertainment, etc.'!E83)</f>
        <v>0</v>
      </c>
      <c r="E81" s="121">
        <f t="shared" si="1"/>
        <v>0</v>
      </c>
      <c r="F81" s="117"/>
      <c r="G81" s="118"/>
      <c r="H81" s="119"/>
      <c r="I81" s="120"/>
    </row>
    <row r="82" spans="2:9" ht="15" customHeight="1" x14ac:dyDescent="0.25">
      <c r="B82" s="476" t="s">
        <v>497</v>
      </c>
      <c r="C82" s="121">
        <f>SUM('Activities, Entertainment, etc.'!D93)</f>
        <v>37</v>
      </c>
      <c r="D82" s="121">
        <f>SUM('Activities, Entertainment, etc.'!E93)</f>
        <v>0</v>
      </c>
      <c r="E82" s="121">
        <f t="shared" si="1"/>
        <v>0</v>
      </c>
      <c r="F82" s="117"/>
      <c r="G82" s="118"/>
      <c r="H82" s="119"/>
      <c r="I82" s="120"/>
    </row>
    <row r="83" spans="2:9" ht="14.25" customHeight="1" x14ac:dyDescent="0.25">
      <c r="B83" s="476" t="s">
        <v>268</v>
      </c>
      <c r="C83" s="121">
        <f>SUM('Activities, Entertainment, etc.'!D99)</f>
        <v>16</v>
      </c>
      <c r="D83" s="121">
        <f>SUM('Activities, Entertainment, etc.'!E99)</f>
        <v>0</v>
      </c>
      <c r="E83" s="121">
        <f t="shared" si="1"/>
        <v>0</v>
      </c>
      <c r="F83" s="117"/>
      <c r="G83" s="118"/>
      <c r="H83" s="119"/>
      <c r="I83" s="120"/>
    </row>
    <row r="84" spans="2:9" ht="12.75" customHeight="1" x14ac:dyDescent="0.25">
      <c r="B84" s="476" t="s">
        <v>269</v>
      </c>
      <c r="C84" s="121">
        <f>SUM('Activities, Entertainment, etc.'!D106)</f>
        <v>25</v>
      </c>
      <c r="D84" s="121">
        <f>SUM('Activities, Entertainment, etc.'!E106)</f>
        <v>0</v>
      </c>
      <c r="E84" s="121">
        <f t="shared" si="1"/>
        <v>0</v>
      </c>
      <c r="F84" s="117"/>
      <c r="G84" s="118"/>
      <c r="H84" s="119"/>
      <c r="I84" s="120"/>
    </row>
    <row r="85" spans="2:9" ht="14.25" customHeight="1" x14ac:dyDescent="0.25">
      <c r="B85" s="476" t="s">
        <v>270</v>
      </c>
      <c r="C85" s="121">
        <f>SUM('Activities, Entertainment, etc.'!D110)</f>
        <v>30</v>
      </c>
      <c r="D85" s="121">
        <f>SUM('Activities, Entertainment, etc.'!E110)</f>
        <v>0</v>
      </c>
      <c r="E85" s="121">
        <f t="shared" si="1"/>
        <v>0</v>
      </c>
      <c r="F85" s="117"/>
      <c r="G85" s="118"/>
      <c r="H85" s="119"/>
      <c r="I85" s="120"/>
    </row>
    <row r="86" spans="2:9" ht="7.15" customHeight="1" x14ac:dyDescent="0.25">
      <c r="B86" s="42"/>
      <c r="C86" s="43"/>
      <c r="D86" s="43"/>
      <c r="E86" s="44"/>
      <c r="F86" s="41"/>
      <c r="G86" s="45"/>
      <c r="H86" s="46"/>
      <c r="I86" s="47"/>
    </row>
    <row r="87" spans="2:9" ht="16.5" x14ac:dyDescent="0.3">
      <c r="B87" s="24" t="s">
        <v>219</v>
      </c>
      <c r="C87" s="25">
        <f>SUM(C2+C8+C17+C31+C39+C46+C61+C62+C66+C75)</f>
        <v>3092</v>
      </c>
      <c r="D87" s="25"/>
      <c r="E87" s="26"/>
      <c r="F87" s="27"/>
      <c r="G87" s="25"/>
      <c r="H87" s="28"/>
      <c r="I87" s="25"/>
    </row>
    <row r="88" spans="2:9" ht="16.5" x14ac:dyDescent="0.3">
      <c r="B88" s="24" t="s">
        <v>220</v>
      </c>
      <c r="C88" s="25"/>
      <c r="D88" s="25">
        <f>SUM(D75+D66+D62+D61+D46+D39+D31+D17+D8+D2)</f>
        <v>0</v>
      </c>
      <c r="E88" s="26"/>
      <c r="F88" s="27"/>
      <c r="G88" s="25"/>
      <c r="H88" s="28"/>
      <c r="I88" s="25"/>
    </row>
    <row r="89" spans="2:9" ht="16.5" x14ac:dyDescent="0.3">
      <c r="B89" s="24" t="s">
        <v>221</v>
      </c>
      <c r="C89" s="24"/>
      <c r="D89" s="24"/>
      <c r="E89" s="26">
        <f>SUM(D88/C87)*100</f>
        <v>0</v>
      </c>
      <c r="F89" s="27"/>
      <c r="G89" s="25"/>
      <c r="H89" s="28"/>
      <c r="I89" s="25"/>
    </row>
    <row r="90" spans="2:9" ht="17.25" thickBot="1" x14ac:dyDescent="0.35">
      <c r="B90" s="49" t="s">
        <v>222</v>
      </c>
      <c r="C90" s="49"/>
      <c r="D90" s="49"/>
      <c r="E90" s="51"/>
      <c r="F90" s="52"/>
      <c r="G90" s="49"/>
      <c r="H90" s="52"/>
      <c r="I90" s="53">
        <f>SUM(I2:I75)</f>
        <v>0</v>
      </c>
    </row>
    <row r="91" spans="2:9" ht="17.25" thickBot="1" x14ac:dyDescent="0.35">
      <c r="B91" s="50" t="s">
        <v>253</v>
      </c>
      <c r="C91" s="555"/>
      <c r="D91" s="556"/>
      <c r="E91" s="556"/>
      <c r="F91" s="556"/>
      <c r="G91" s="556"/>
      <c r="H91" s="556"/>
      <c r="I91" s="557"/>
    </row>
  </sheetData>
  <mergeCells count="1">
    <mergeCell ref="C91:I91"/>
  </mergeCells>
  <pageMargins left="0.25" right="0.25" top="0.75" bottom="0.75" header="0.3" footer="0.3"/>
  <pageSetup paperSize="9" orientation="portrait" horizontalDpi="1200" verticalDpi="1200" r:id="rId1"/>
  <headerFooter>
    <oddHeader>&amp;C&amp;"-,Bold Italic"&amp;16Hotel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6"/>
  <sheetViews>
    <sheetView view="pageLayout" topLeftCell="A4" zoomScaleNormal="100" workbookViewId="0">
      <selection activeCell="C4" sqref="C4"/>
    </sheetView>
  </sheetViews>
  <sheetFormatPr defaultRowHeight="15" x14ac:dyDescent="0.25"/>
  <cols>
    <col min="3" max="3" width="42.85546875" customWidth="1"/>
  </cols>
  <sheetData>
    <row r="4" spans="2:4" ht="18.75" x14ac:dyDescent="0.3">
      <c r="B4" s="29"/>
      <c r="C4" s="30" t="s">
        <v>230</v>
      </c>
      <c r="D4" s="30" t="s">
        <v>231</v>
      </c>
    </row>
    <row r="5" spans="2:4" x14ac:dyDescent="0.25">
      <c r="B5" s="29"/>
      <c r="C5" s="29"/>
      <c r="D5" s="29"/>
    </row>
    <row r="6" spans="2:4" ht="18.75" x14ac:dyDescent="0.3">
      <c r="B6" s="29">
        <v>1</v>
      </c>
      <c r="C6" s="31" t="s">
        <v>229</v>
      </c>
      <c r="D6" s="32">
        <v>0.03</v>
      </c>
    </row>
    <row r="7" spans="2:4" ht="18.75" x14ac:dyDescent="0.3">
      <c r="B7" s="29">
        <v>2</v>
      </c>
      <c r="C7" s="31" t="s">
        <v>233</v>
      </c>
      <c r="D7" s="32">
        <v>0.12</v>
      </c>
    </row>
    <row r="8" spans="2:4" ht="18.75" x14ac:dyDescent="0.3">
      <c r="B8" s="29">
        <v>3</v>
      </c>
      <c r="C8" s="31" t="s">
        <v>237</v>
      </c>
      <c r="D8" s="32">
        <v>0.18</v>
      </c>
    </row>
    <row r="9" spans="2:4" ht="18.75" x14ac:dyDescent="0.3">
      <c r="B9" s="29">
        <v>4</v>
      </c>
      <c r="C9" s="31" t="s">
        <v>236</v>
      </c>
      <c r="D9" s="32">
        <v>0.12</v>
      </c>
    </row>
    <row r="10" spans="2:4" ht="18.75" x14ac:dyDescent="0.3">
      <c r="B10" s="29">
        <v>5</v>
      </c>
      <c r="C10" s="31" t="s">
        <v>216</v>
      </c>
      <c r="D10" s="32">
        <v>0.08</v>
      </c>
    </row>
    <row r="11" spans="2:4" ht="18.75" x14ac:dyDescent="0.3">
      <c r="B11" s="29">
        <v>6</v>
      </c>
      <c r="C11" s="268" t="s">
        <v>239</v>
      </c>
      <c r="D11" s="269">
        <v>0.15</v>
      </c>
    </row>
    <row r="12" spans="2:4" ht="18.75" x14ac:dyDescent="0.3">
      <c r="B12" s="29">
        <v>7</v>
      </c>
      <c r="C12" s="268" t="s">
        <v>240</v>
      </c>
      <c r="D12" s="269">
        <v>0.03</v>
      </c>
    </row>
    <row r="13" spans="2:4" ht="18.75" x14ac:dyDescent="0.3">
      <c r="B13" s="29">
        <v>8</v>
      </c>
      <c r="C13" s="31" t="s">
        <v>241</v>
      </c>
      <c r="D13" s="32">
        <v>7.0000000000000007E-2</v>
      </c>
    </row>
    <row r="14" spans="2:4" ht="18.75" x14ac:dyDescent="0.3">
      <c r="B14" s="29">
        <v>9</v>
      </c>
      <c r="C14" s="31" t="s">
        <v>218</v>
      </c>
      <c r="D14" s="32">
        <v>0.12</v>
      </c>
    </row>
    <row r="15" spans="2:4" ht="18.75" x14ac:dyDescent="0.3">
      <c r="B15" s="29">
        <v>10</v>
      </c>
      <c r="C15" s="31" t="s">
        <v>243</v>
      </c>
      <c r="D15" s="32">
        <v>0.1</v>
      </c>
    </row>
    <row r="16" spans="2:4" ht="18.75" x14ac:dyDescent="0.3">
      <c r="B16" s="29"/>
      <c r="C16" s="30" t="s">
        <v>232</v>
      </c>
      <c r="D16" s="33">
        <f>SUM(D6:D15)</f>
        <v>1</v>
      </c>
    </row>
  </sheetData>
  <pageMargins left="0.7" right="0.7" top="0.75" bottom="0.75" header="0.3" footer="0.3"/>
  <pageSetup paperSize="9" orientation="portrait" horizontalDpi="1200" verticalDpi="1200" r:id="rId1"/>
  <headerFooter>
    <oddHeader>&amp;C&amp;"-,Bold Italic"&amp;16Hotel-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topLeftCell="A7" zoomScaleNormal="100" workbookViewId="0">
      <selection activeCell="C17" sqref="C17"/>
    </sheetView>
  </sheetViews>
  <sheetFormatPr defaultRowHeight="15" x14ac:dyDescent="0.25"/>
  <cols>
    <col min="1" max="1" width="4.28515625" customWidth="1"/>
    <col min="2" max="2" width="27.42578125" customWidth="1"/>
    <col min="3" max="3" width="45.85546875" customWidth="1"/>
    <col min="4" max="4" width="8.85546875" customWidth="1"/>
  </cols>
  <sheetData>
    <row r="1" spans="1:4" x14ac:dyDescent="0.25">
      <c r="B1" s="122" t="s">
        <v>273</v>
      </c>
    </row>
    <row r="3" spans="1:4" ht="31.5" x14ac:dyDescent="0.25">
      <c r="A3" s="561"/>
      <c r="B3" s="563" t="s">
        <v>230</v>
      </c>
      <c r="C3" s="563" t="s">
        <v>259</v>
      </c>
      <c r="D3" s="1" t="s">
        <v>260</v>
      </c>
    </row>
    <row r="4" spans="1:4" ht="15.75" x14ac:dyDescent="0.25">
      <c r="A4" s="562"/>
      <c r="B4" s="564"/>
      <c r="C4" s="564"/>
      <c r="D4" s="3" t="s">
        <v>24</v>
      </c>
    </row>
    <row r="5" spans="1:4" ht="63" x14ac:dyDescent="0.25">
      <c r="A5" s="391">
        <v>1</v>
      </c>
      <c r="B5" s="558" t="s">
        <v>424</v>
      </c>
      <c r="C5" s="2" t="s">
        <v>513</v>
      </c>
      <c r="D5" s="3"/>
    </row>
    <row r="6" spans="1:4" ht="51" customHeight="1" x14ac:dyDescent="0.25">
      <c r="A6" s="391">
        <v>2</v>
      </c>
      <c r="B6" s="560"/>
      <c r="C6" s="2" t="s">
        <v>1504</v>
      </c>
      <c r="D6" s="3"/>
    </row>
    <row r="7" spans="1:4" ht="31.5" x14ac:dyDescent="0.25">
      <c r="A7" s="115">
        <v>3</v>
      </c>
      <c r="B7" s="558" t="s">
        <v>193</v>
      </c>
      <c r="C7" s="2" t="s">
        <v>53</v>
      </c>
      <c r="D7" s="131"/>
    </row>
    <row r="8" spans="1:4" ht="31.5" x14ac:dyDescent="0.25">
      <c r="A8" s="391">
        <v>4</v>
      </c>
      <c r="B8" s="560"/>
      <c r="C8" s="2" t="s">
        <v>1090</v>
      </c>
      <c r="D8" s="131"/>
    </row>
    <row r="9" spans="1:4" ht="15.75" x14ac:dyDescent="0.25">
      <c r="A9" s="391">
        <v>5</v>
      </c>
      <c r="B9" s="558" t="s">
        <v>70</v>
      </c>
      <c r="C9" s="2" t="s">
        <v>1507</v>
      </c>
      <c r="D9" s="131"/>
    </row>
    <row r="10" spans="1:4" ht="15.75" x14ac:dyDescent="0.25">
      <c r="A10" s="115">
        <v>6</v>
      </c>
      <c r="B10" s="559"/>
      <c r="C10" s="2" t="s">
        <v>92</v>
      </c>
      <c r="D10" s="131"/>
    </row>
    <row r="11" spans="1:4" ht="47.25" x14ac:dyDescent="0.25">
      <c r="A11" s="391">
        <v>7</v>
      </c>
      <c r="B11" s="559"/>
      <c r="C11" s="2" t="s">
        <v>307</v>
      </c>
      <c r="D11" s="131"/>
    </row>
    <row r="12" spans="1:4" ht="15.75" x14ac:dyDescent="0.25">
      <c r="A12" s="391">
        <v>8</v>
      </c>
      <c r="B12" s="559"/>
      <c r="C12" s="2" t="s">
        <v>1263</v>
      </c>
      <c r="D12" s="131"/>
    </row>
    <row r="13" spans="1:4" ht="78.75" x14ac:dyDescent="0.25">
      <c r="A13" s="115">
        <v>9</v>
      </c>
      <c r="B13" s="560"/>
      <c r="C13" s="2" t="s">
        <v>1510</v>
      </c>
      <c r="D13" s="131"/>
    </row>
    <row r="14" spans="1:4" ht="31.5" x14ac:dyDescent="0.25">
      <c r="A14" s="391">
        <v>10</v>
      </c>
      <c r="B14" s="488" t="s">
        <v>1514</v>
      </c>
      <c r="C14" s="2" t="s">
        <v>1133</v>
      </c>
      <c r="D14" s="131"/>
    </row>
    <row r="15" spans="1:4" ht="47.25" x14ac:dyDescent="0.25">
      <c r="A15" s="391">
        <v>11</v>
      </c>
      <c r="B15" s="494" t="s">
        <v>1518</v>
      </c>
      <c r="C15" s="2" t="s">
        <v>1365</v>
      </c>
      <c r="D15" s="131"/>
    </row>
    <row r="16" spans="1:4" ht="18" customHeight="1" x14ac:dyDescent="0.25">
      <c r="A16" s="130"/>
    </row>
    <row r="17" spans="2:3" x14ac:dyDescent="0.25">
      <c r="B17" s="4" t="s">
        <v>275</v>
      </c>
      <c r="C17" s="4">
        <v>11</v>
      </c>
    </row>
    <row r="18" spans="2:3" x14ac:dyDescent="0.25">
      <c r="B18" s="4" t="s">
        <v>276</v>
      </c>
      <c r="C18" s="4">
        <f>COUNTIF(D7:D10, "YES")</f>
        <v>0</v>
      </c>
    </row>
    <row r="19" spans="2:3" x14ac:dyDescent="0.25">
      <c r="B19" s="4" t="s">
        <v>277</v>
      </c>
      <c r="C19" s="4">
        <f>(C18/C17*100)</f>
        <v>0</v>
      </c>
    </row>
  </sheetData>
  <mergeCells count="6">
    <mergeCell ref="B9:B13"/>
    <mergeCell ref="A3:A4"/>
    <mergeCell ref="B3:B4"/>
    <mergeCell ref="C3:C4"/>
    <mergeCell ref="B7:B8"/>
    <mergeCell ref="B5:B6"/>
  </mergeCells>
  <pageMargins left="0.7" right="0.7" top="0.75" bottom="0.75" header="0.3" footer="0.3"/>
  <pageSetup paperSize="9" orientation="portrait" r:id="rId1"/>
  <headerFooter>
    <oddHeader xml:space="preserve">&amp;C&amp;"-,Bold Italic"&amp;14 1 STAR - HOTEL REQUIREMENT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topLeftCell="A11" zoomScaleNormal="100" workbookViewId="0">
      <selection activeCell="A5" sqref="A5:A15"/>
    </sheetView>
  </sheetViews>
  <sheetFormatPr defaultRowHeight="15" x14ac:dyDescent="0.25"/>
  <cols>
    <col min="1" max="1" width="4.140625" customWidth="1"/>
    <col min="2" max="2" width="28" customWidth="1"/>
    <col min="3" max="3" width="42.7109375" customWidth="1"/>
    <col min="4" max="4" width="11.28515625" customWidth="1"/>
  </cols>
  <sheetData>
    <row r="1" spans="1:4" x14ac:dyDescent="0.25">
      <c r="B1" s="122" t="s">
        <v>271</v>
      </c>
    </row>
    <row r="3" spans="1:4" ht="15.75" x14ac:dyDescent="0.25">
      <c r="A3" s="390"/>
      <c r="B3" s="563" t="s">
        <v>230</v>
      </c>
      <c r="C3" s="563" t="s">
        <v>259</v>
      </c>
      <c r="D3" s="1" t="s">
        <v>260</v>
      </c>
    </row>
    <row r="4" spans="1:4" ht="15.75" x14ac:dyDescent="0.25">
      <c r="A4" s="391"/>
      <c r="B4" s="564"/>
      <c r="C4" s="564"/>
      <c r="D4" s="3" t="s">
        <v>25</v>
      </c>
    </row>
    <row r="5" spans="1:4" ht="63" x14ac:dyDescent="0.25">
      <c r="A5" s="391">
        <v>1</v>
      </c>
      <c r="B5" s="558" t="s">
        <v>424</v>
      </c>
      <c r="C5" s="2" t="s">
        <v>513</v>
      </c>
      <c r="D5" s="3"/>
    </row>
    <row r="6" spans="1:4" ht="47.25" x14ac:dyDescent="0.25">
      <c r="A6" s="391">
        <v>2</v>
      </c>
      <c r="B6" s="560"/>
      <c r="C6" s="2" t="s">
        <v>1504</v>
      </c>
      <c r="D6" s="3"/>
    </row>
    <row r="7" spans="1:4" ht="33" x14ac:dyDescent="0.25">
      <c r="A7" s="115">
        <v>3</v>
      </c>
      <c r="B7" s="565" t="s">
        <v>193</v>
      </c>
      <c r="C7" s="123" t="s">
        <v>53</v>
      </c>
      <c r="D7" s="132"/>
    </row>
    <row r="8" spans="1:4" ht="33" x14ac:dyDescent="0.25">
      <c r="A8" s="391">
        <v>4</v>
      </c>
      <c r="B8" s="565"/>
      <c r="C8" s="123" t="s">
        <v>1090</v>
      </c>
      <c r="D8" s="132"/>
    </row>
    <row r="9" spans="1:4" ht="22.5" customHeight="1" x14ac:dyDescent="0.25">
      <c r="A9" s="391">
        <v>5</v>
      </c>
      <c r="B9" s="559" t="s">
        <v>70</v>
      </c>
      <c r="C9" s="123" t="s">
        <v>1507</v>
      </c>
      <c r="D9" s="132"/>
    </row>
    <row r="10" spans="1:4" ht="21.75" customHeight="1" x14ac:dyDescent="0.25">
      <c r="A10" s="115">
        <v>6</v>
      </c>
      <c r="B10" s="559"/>
      <c r="C10" s="123" t="s">
        <v>92</v>
      </c>
      <c r="D10" s="132"/>
    </row>
    <row r="11" spans="1:4" ht="49.5" x14ac:dyDescent="0.25">
      <c r="A11" s="391">
        <v>7</v>
      </c>
      <c r="B11" s="559"/>
      <c r="C11" s="123" t="s">
        <v>307</v>
      </c>
      <c r="D11" s="132"/>
    </row>
    <row r="12" spans="1:4" ht="19.5" customHeight="1" x14ac:dyDescent="0.25">
      <c r="A12" s="391">
        <v>8</v>
      </c>
      <c r="B12" s="559"/>
      <c r="C12" s="123" t="s">
        <v>1263</v>
      </c>
      <c r="D12" s="132"/>
    </row>
    <row r="13" spans="1:4" ht="82.5" x14ac:dyDescent="0.25">
      <c r="A13" s="115">
        <v>9</v>
      </c>
      <c r="B13" s="560"/>
      <c r="C13" s="123" t="s">
        <v>1510</v>
      </c>
      <c r="D13" s="132"/>
    </row>
    <row r="14" spans="1:4" ht="33" x14ac:dyDescent="0.25">
      <c r="A14" s="391">
        <v>10</v>
      </c>
      <c r="B14" s="488" t="s">
        <v>1514</v>
      </c>
      <c r="C14" s="123" t="s">
        <v>1133</v>
      </c>
      <c r="D14" s="132"/>
    </row>
    <row r="15" spans="1:4" ht="49.5" x14ac:dyDescent="0.25">
      <c r="A15" s="391">
        <v>11</v>
      </c>
      <c r="B15" s="494" t="s">
        <v>1518</v>
      </c>
      <c r="C15" s="123" t="s">
        <v>1365</v>
      </c>
      <c r="D15" s="132"/>
    </row>
    <row r="16" spans="1:4" ht="15" customHeight="1" x14ac:dyDescent="0.25">
      <c r="B16" s="491"/>
      <c r="D16" s="133"/>
    </row>
    <row r="17" spans="2:3" x14ac:dyDescent="0.25">
      <c r="B17" s="4" t="s">
        <v>275</v>
      </c>
      <c r="C17" s="4">
        <v>11</v>
      </c>
    </row>
    <row r="18" spans="2:3" x14ac:dyDescent="0.25">
      <c r="B18" s="4" t="s">
        <v>276</v>
      </c>
      <c r="C18" s="4">
        <f>COUNTIF(D7:D10, "YES")</f>
        <v>0</v>
      </c>
    </row>
    <row r="19" spans="2:3" x14ac:dyDescent="0.25">
      <c r="B19" s="4" t="s">
        <v>277</v>
      </c>
      <c r="C19" s="4">
        <f>(C18/C17*100)</f>
        <v>0</v>
      </c>
    </row>
  </sheetData>
  <mergeCells count="5">
    <mergeCell ref="B3:B4"/>
    <mergeCell ref="C3:C4"/>
    <mergeCell ref="B7:B8"/>
    <mergeCell ref="B5:B6"/>
    <mergeCell ref="B9:B13"/>
  </mergeCells>
  <pageMargins left="0.7" right="0.7" top="0.75" bottom="0.75" header="0.3" footer="0.3"/>
  <pageSetup paperSize="9" orientation="portrait" r:id="rId1"/>
  <headerFooter>
    <oddHeader xml:space="preserve">&amp;C&amp;"-,Bold Italic"&amp;14 2 STAR - HOTEL REQUIREMENT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Layout" topLeftCell="A29" zoomScaleNormal="100" workbookViewId="0">
      <selection activeCell="A5" sqref="A5:A31"/>
    </sheetView>
  </sheetViews>
  <sheetFormatPr defaultRowHeight="15" x14ac:dyDescent="0.25"/>
  <cols>
    <col min="1" max="1" width="4.28515625" customWidth="1"/>
    <col min="2" max="2" width="28.28515625" customWidth="1"/>
    <col min="3" max="3" width="45.42578125" customWidth="1"/>
    <col min="4" max="4" width="9.140625" style="133"/>
  </cols>
  <sheetData>
    <row r="1" spans="1:4" x14ac:dyDescent="0.25">
      <c r="B1" s="122" t="s">
        <v>272</v>
      </c>
    </row>
    <row r="3" spans="1:4" ht="15.75" x14ac:dyDescent="0.25">
      <c r="A3" s="561"/>
      <c r="B3" s="563" t="s">
        <v>230</v>
      </c>
      <c r="C3" s="563" t="s">
        <v>259</v>
      </c>
      <c r="D3" s="3" t="s">
        <v>260</v>
      </c>
    </row>
    <row r="4" spans="1:4" ht="15.75" x14ac:dyDescent="0.25">
      <c r="A4" s="562"/>
      <c r="B4" s="564"/>
      <c r="C4" s="564"/>
      <c r="D4" s="3" t="s">
        <v>26</v>
      </c>
    </row>
    <row r="5" spans="1:4" ht="108.75" customHeight="1" x14ac:dyDescent="0.25">
      <c r="A5" s="115">
        <v>1</v>
      </c>
      <c r="B5" s="559" t="s">
        <v>194</v>
      </c>
      <c r="C5" s="2" t="s">
        <v>1073</v>
      </c>
      <c r="D5" s="131"/>
    </row>
    <row r="6" spans="1:4" ht="63" x14ac:dyDescent="0.25">
      <c r="A6" s="115">
        <v>2</v>
      </c>
      <c r="B6" s="559"/>
      <c r="C6" s="2" t="s">
        <v>14</v>
      </c>
      <c r="D6" s="131"/>
    </row>
    <row r="7" spans="1:4" ht="31.5" x14ac:dyDescent="0.25">
      <c r="A7" s="115">
        <v>3</v>
      </c>
      <c r="B7" s="565" t="s">
        <v>193</v>
      </c>
      <c r="C7" s="2" t="s">
        <v>53</v>
      </c>
      <c r="D7" s="131"/>
    </row>
    <row r="8" spans="1:4" ht="31.5" x14ac:dyDescent="0.25">
      <c r="A8" s="115">
        <v>4</v>
      </c>
      <c r="B8" s="565"/>
      <c r="C8" s="2" t="s">
        <v>54</v>
      </c>
      <c r="D8" s="131"/>
    </row>
    <row r="9" spans="1:4" ht="15.75" x14ac:dyDescent="0.25">
      <c r="A9" s="115">
        <v>5</v>
      </c>
      <c r="B9" s="565"/>
      <c r="C9" s="2" t="s">
        <v>1083</v>
      </c>
      <c r="D9" s="131"/>
    </row>
    <row r="10" spans="1:4" ht="15.75" x14ac:dyDescent="0.25">
      <c r="A10" s="115">
        <v>6</v>
      </c>
      <c r="B10" s="565"/>
      <c r="C10" s="2" t="s">
        <v>1084</v>
      </c>
      <c r="D10" s="131"/>
    </row>
    <row r="11" spans="1:4" ht="15.75" x14ac:dyDescent="0.25">
      <c r="A11" s="115">
        <v>7</v>
      </c>
      <c r="B11" s="565"/>
      <c r="C11" s="2" t="s">
        <v>1244</v>
      </c>
      <c r="D11" s="131"/>
    </row>
    <row r="12" spans="1:4" ht="78.75" x14ac:dyDescent="0.25">
      <c r="A12" s="115">
        <v>8</v>
      </c>
      <c r="B12" s="565"/>
      <c r="C12" s="2" t="s">
        <v>62</v>
      </c>
      <c r="D12" s="131"/>
    </row>
    <row r="13" spans="1:4" ht="15.75" x14ac:dyDescent="0.25">
      <c r="A13" s="115">
        <v>9</v>
      </c>
      <c r="B13" s="565"/>
      <c r="C13" s="2" t="s">
        <v>1497</v>
      </c>
      <c r="D13" s="131"/>
    </row>
    <row r="14" spans="1:4" ht="16.5" x14ac:dyDescent="0.25">
      <c r="A14" s="115">
        <v>10</v>
      </c>
      <c r="B14" s="565"/>
      <c r="C14" s="123" t="s">
        <v>1186</v>
      </c>
      <c r="D14" s="131"/>
    </row>
    <row r="15" spans="1:4" ht="31.5" x14ac:dyDescent="0.25">
      <c r="A15" s="115">
        <v>11</v>
      </c>
      <c r="B15" s="565"/>
      <c r="C15" s="2" t="s">
        <v>1090</v>
      </c>
      <c r="D15" s="131"/>
    </row>
    <row r="16" spans="1:4" ht="15.75" x14ac:dyDescent="0.25">
      <c r="A16" s="115">
        <v>12</v>
      </c>
      <c r="B16" s="559" t="s">
        <v>70</v>
      </c>
      <c r="C16" s="2" t="s">
        <v>304</v>
      </c>
      <c r="D16" s="131"/>
    </row>
    <row r="17" spans="1:4" ht="31.5" x14ac:dyDescent="0.25">
      <c r="A17" s="115">
        <v>13</v>
      </c>
      <c r="B17" s="559"/>
      <c r="C17" s="2" t="s">
        <v>77</v>
      </c>
      <c r="D17" s="131"/>
    </row>
    <row r="18" spans="1:4" ht="15.75" x14ac:dyDescent="0.25">
      <c r="A18" s="115">
        <v>14</v>
      </c>
      <c r="B18" s="559"/>
      <c r="C18" s="2" t="s">
        <v>80</v>
      </c>
      <c r="D18" s="131"/>
    </row>
    <row r="19" spans="1:4" ht="31.5" x14ac:dyDescent="0.25">
      <c r="A19" s="115">
        <v>15</v>
      </c>
      <c r="B19" s="559"/>
      <c r="C19" s="2" t="s">
        <v>81</v>
      </c>
      <c r="D19" s="131"/>
    </row>
    <row r="20" spans="1:4" ht="31.5" x14ac:dyDescent="0.25">
      <c r="A20" s="115">
        <v>16</v>
      </c>
      <c r="B20" s="559"/>
      <c r="C20" s="2" t="s">
        <v>84</v>
      </c>
      <c r="D20" s="131"/>
    </row>
    <row r="21" spans="1:4" ht="47.25" x14ac:dyDescent="0.25">
      <c r="A21" s="115">
        <v>17</v>
      </c>
      <c r="B21" s="559"/>
      <c r="C21" s="2" t="s">
        <v>312</v>
      </c>
      <c r="D21" s="131"/>
    </row>
    <row r="22" spans="1:4" ht="15.75" x14ac:dyDescent="0.25">
      <c r="A22" s="115">
        <v>18</v>
      </c>
      <c r="B22" s="559"/>
      <c r="C22" s="2" t="s">
        <v>92</v>
      </c>
      <c r="D22" s="131"/>
    </row>
    <row r="23" spans="1:4" ht="33" x14ac:dyDescent="0.25">
      <c r="A23" s="115">
        <v>19</v>
      </c>
      <c r="B23" s="559"/>
      <c r="C23" s="123" t="s">
        <v>1304</v>
      </c>
      <c r="D23" s="131"/>
    </row>
    <row r="24" spans="1:4" ht="82.5" x14ac:dyDescent="0.25">
      <c r="A24" s="115">
        <v>20</v>
      </c>
      <c r="B24" s="560"/>
      <c r="C24" s="123" t="s">
        <v>1510</v>
      </c>
      <c r="D24" s="131"/>
    </row>
    <row r="25" spans="1:4" ht="49.5" x14ac:dyDescent="0.25">
      <c r="A25" s="115">
        <v>21</v>
      </c>
      <c r="B25" s="487" t="s">
        <v>1514</v>
      </c>
      <c r="C25" s="123" t="s">
        <v>1513</v>
      </c>
      <c r="D25" s="131"/>
    </row>
    <row r="26" spans="1:4" ht="33" x14ac:dyDescent="0.25">
      <c r="A26" s="115">
        <v>22</v>
      </c>
      <c r="B26" s="558" t="s">
        <v>1518</v>
      </c>
      <c r="C26" s="123" t="s">
        <v>1355</v>
      </c>
      <c r="D26" s="131"/>
    </row>
    <row r="27" spans="1:4" ht="43.5" customHeight="1" x14ac:dyDescent="0.25">
      <c r="A27" s="115">
        <v>23</v>
      </c>
      <c r="B27" s="559"/>
      <c r="C27" s="123" t="s">
        <v>1521</v>
      </c>
      <c r="D27" s="131"/>
    </row>
    <row r="28" spans="1:4" ht="56.25" customHeight="1" x14ac:dyDescent="0.25">
      <c r="A28" s="115">
        <v>24</v>
      </c>
      <c r="B28" s="559"/>
      <c r="C28" s="492" t="s">
        <v>1366</v>
      </c>
      <c r="D28" s="493"/>
    </row>
    <row r="29" spans="1:4" ht="65.25" customHeight="1" x14ac:dyDescent="0.25">
      <c r="A29" s="115">
        <v>25</v>
      </c>
      <c r="B29" s="565" t="s">
        <v>185</v>
      </c>
      <c r="C29" s="2" t="s">
        <v>1421</v>
      </c>
      <c r="D29" s="131"/>
    </row>
    <row r="30" spans="1:4" ht="23.25" customHeight="1" x14ac:dyDescent="0.25">
      <c r="A30" s="115">
        <v>26</v>
      </c>
      <c r="B30" s="565"/>
      <c r="C30" s="2" t="s">
        <v>1500</v>
      </c>
      <c r="D30" s="131"/>
    </row>
    <row r="31" spans="1:4" ht="78.75" x14ac:dyDescent="0.25">
      <c r="A31" s="115">
        <v>27</v>
      </c>
      <c r="B31" s="488" t="s">
        <v>1523</v>
      </c>
      <c r="C31" s="2" t="s">
        <v>1428</v>
      </c>
      <c r="D31" s="131"/>
    </row>
    <row r="32" spans="1:4" ht="15" customHeight="1" x14ac:dyDescent="0.25"/>
    <row r="33" spans="2:3" ht="15" customHeight="1" x14ac:dyDescent="0.25">
      <c r="B33" s="4" t="s">
        <v>275</v>
      </c>
      <c r="C33" s="4">
        <v>27</v>
      </c>
    </row>
    <row r="34" spans="2:3" ht="15" customHeight="1" x14ac:dyDescent="0.25">
      <c r="B34" s="4" t="s">
        <v>276</v>
      </c>
      <c r="C34" s="4">
        <f>COUNTIF(D5:D29, "YES")</f>
        <v>0</v>
      </c>
    </row>
    <row r="35" spans="2:3" x14ac:dyDescent="0.25">
      <c r="B35" s="4" t="s">
        <v>277</v>
      </c>
      <c r="C35" s="4">
        <f>(C34/C33*100)</f>
        <v>0</v>
      </c>
    </row>
  </sheetData>
  <mergeCells count="8">
    <mergeCell ref="C3:C4"/>
    <mergeCell ref="B5:B6"/>
    <mergeCell ref="B7:B15"/>
    <mergeCell ref="B29:B30"/>
    <mergeCell ref="B26:B28"/>
    <mergeCell ref="B16:B24"/>
    <mergeCell ref="A3:A4"/>
    <mergeCell ref="B3:B4"/>
  </mergeCells>
  <pageMargins left="0.7" right="0.7" top="0.75" bottom="0.75" header="0.3" footer="0.3"/>
  <pageSetup paperSize="9" orientation="portrait" r:id="rId1"/>
  <headerFooter>
    <oddHeader xml:space="preserve">&amp;C&amp;"-,Bold Italic"&amp;14 3 STAR - HOTEL REQUIREMENT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Layout" topLeftCell="A50" zoomScaleNormal="100" workbookViewId="0">
      <selection activeCell="A5" sqref="A5:A53"/>
    </sheetView>
  </sheetViews>
  <sheetFormatPr defaultRowHeight="15" x14ac:dyDescent="0.25"/>
  <cols>
    <col min="1" max="1" width="4.7109375" customWidth="1"/>
    <col min="2" max="2" width="24.85546875" customWidth="1"/>
    <col min="3" max="3" width="49" customWidth="1"/>
    <col min="4" max="4" width="10.28515625" customWidth="1"/>
  </cols>
  <sheetData>
    <row r="1" spans="1:4" x14ac:dyDescent="0.25">
      <c r="B1" s="122" t="s">
        <v>274</v>
      </c>
      <c r="C1" s="122"/>
    </row>
    <row r="3" spans="1:4" ht="15.75" customHeight="1" x14ac:dyDescent="0.25">
      <c r="A3" s="390"/>
      <c r="B3" s="563" t="s">
        <v>230</v>
      </c>
      <c r="C3" s="563" t="s">
        <v>259</v>
      </c>
      <c r="D3" s="3" t="s">
        <v>260</v>
      </c>
    </row>
    <row r="4" spans="1:4" ht="13.5" customHeight="1" x14ac:dyDescent="0.25">
      <c r="A4" s="391"/>
      <c r="B4" s="564"/>
      <c r="C4" s="564"/>
      <c r="D4" s="3" t="s">
        <v>27</v>
      </c>
    </row>
    <row r="5" spans="1:4" ht="64.5" customHeight="1" x14ac:dyDescent="0.25">
      <c r="A5" s="115">
        <v>1</v>
      </c>
      <c r="B5" s="565" t="s">
        <v>194</v>
      </c>
      <c r="C5" s="123" t="s">
        <v>1168</v>
      </c>
      <c r="D5" s="1"/>
    </row>
    <row r="6" spans="1:4" ht="102" customHeight="1" x14ac:dyDescent="0.25">
      <c r="A6" s="115">
        <v>2</v>
      </c>
      <c r="B6" s="565"/>
      <c r="C6" s="123" t="s">
        <v>511</v>
      </c>
      <c r="D6" s="1"/>
    </row>
    <row r="7" spans="1:4" ht="102" customHeight="1" x14ac:dyDescent="0.25">
      <c r="A7" s="115">
        <v>3</v>
      </c>
      <c r="B7" s="565"/>
      <c r="C7" s="123" t="s">
        <v>1166</v>
      </c>
      <c r="D7" s="1"/>
    </row>
    <row r="8" spans="1:4" ht="33" x14ac:dyDescent="0.25">
      <c r="A8" s="115">
        <v>4</v>
      </c>
      <c r="B8" s="559" t="s">
        <v>193</v>
      </c>
      <c r="C8" s="123" t="s">
        <v>56</v>
      </c>
      <c r="D8" s="54"/>
    </row>
    <row r="9" spans="1:4" ht="33" x14ac:dyDescent="0.25">
      <c r="A9" s="115">
        <v>5</v>
      </c>
      <c r="B9" s="559"/>
      <c r="C9" s="123" t="s">
        <v>54</v>
      </c>
      <c r="D9" s="54"/>
    </row>
    <row r="10" spans="1:4" ht="15" customHeight="1" x14ac:dyDescent="0.25">
      <c r="A10" s="115">
        <v>6</v>
      </c>
      <c r="B10" s="559"/>
      <c r="C10" s="2" t="s">
        <v>1083</v>
      </c>
      <c r="D10" s="54"/>
    </row>
    <row r="11" spans="1:4" ht="15" customHeight="1" x14ac:dyDescent="0.25">
      <c r="A11" s="115">
        <v>7</v>
      </c>
      <c r="B11" s="559"/>
      <c r="C11" s="2" t="s">
        <v>1084</v>
      </c>
      <c r="D11" s="54"/>
    </row>
    <row r="12" spans="1:4" ht="33" customHeight="1" x14ac:dyDescent="0.25">
      <c r="A12" s="115">
        <v>8</v>
      </c>
      <c r="B12" s="559"/>
      <c r="C12" s="123" t="s">
        <v>55</v>
      </c>
      <c r="D12" s="54"/>
    </row>
    <row r="13" spans="1:4" ht="49.5" x14ac:dyDescent="0.25">
      <c r="A13" s="115">
        <v>9</v>
      </c>
      <c r="B13" s="559"/>
      <c r="C13" s="123" t="s">
        <v>58</v>
      </c>
      <c r="D13" s="54"/>
    </row>
    <row r="14" spans="1:4" ht="15" customHeight="1" x14ac:dyDescent="0.25">
      <c r="A14" s="115">
        <v>10</v>
      </c>
      <c r="B14" s="559"/>
      <c r="C14" s="123" t="s">
        <v>61</v>
      </c>
      <c r="D14" s="71"/>
    </row>
    <row r="15" spans="1:4" ht="66" x14ac:dyDescent="0.25">
      <c r="A15" s="115">
        <v>11</v>
      </c>
      <c r="B15" s="559"/>
      <c r="C15" s="123" t="s">
        <v>1247</v>
      </c>
      <c r="D15" s="73"/>
    </row>
    <row r="16" spans="1:4" ht="19.5" customHeight="1" x14ac:dyDescent="0.25">
      <c r="A16" s="115">
        <v>12</v>
      </c>
      <c r="B16" s="559"/>
      <c r="C16" s="123" t="s">
        <v>1248</v>
      </c>
      <c r="D16" s="54"/>
    </row>
    <row r="17" spans="1:4" ht="33" x14ac:dyDescent="0.25">
      <c r="A17" s="115">
        <v>13</v>
      </c>
      <c r="B17" s="559"/>
      <c r="C17" s="123" t="s">
        <v>66</v>
      </c>
      <c r="D17" s="54"/>
    </row>
    <row r="18" spans="1:4" ht="16.5" x14ac:dyDescent="0.25">
      <c r="A18" s="115">
        <v>14</v>
      </c>
      <c r="B18" s="559"/>
      <c r="C18" s="123" t="s">
        <v>1088</v>
      </c>
      <c r="D18" s="54"/>
    </row>
    <row r="19" spans="1:4" ht="33" x14ac:dyDescent="0.25">
      <c r="A19" s="115">
        <v>15</v>
      </c>
      <c r="B19" s="559"/>
      <c r="C19" s="123" t="s">
        <v>1505</v>
      </c>
      <c r="D19" s="54"/>
    </row>
    <row r="20" spans="1:4" ht="15" customHeight="1" x14ac:dyDescent="0.25">
      <c r="A20" s="115">
        <v>16</v>
      </c>
      <c r="B20" s="560"/>
      <c r="C20" s="123" t="s">
        <v>68</v>
      </c>
      <c r="D20" s="54"/>
    </row>
    <row r="21" spans="1:4" ht="49.5" x14ac:dyDescent="0.25">
      <c r="A21" s="115">
        <v>17</v>
      </c>
      <c r="B21" s="558" t="s">
        <v>70</v>
      </c>
      <c r="C21" s="123" t="s">
        <v>74</v>
      </c>
      <c r="D21" s="128"/>
    </row>
    <row r="22" spans="1:4" ht="36" customHeight="1" x14ac:dyDescent="0.25">
      <c r="A22" s="115">
        <v>18</v>
      </c>
      <c r="B22" s="559"/>
      <c r="C22" s="123" t="s">
        <v>76</v>
      </c>
      <c r="D22" s="128"/>
    </row>
    <row r="23" spans="1:4" ht="110.25" x14ac:dyDescent="0.25">
      <c r="A23" s="115">
        <v>19</v>
      </c>
      <c r="B23" s="559"/>
      <c r="C23" s="2" t="s">
        <v>1522</v>
      </c>
      <c r="D23" s="128"/>
    </row>
    <row r="24" spans="1:4" ht="33" x14ac:dyDescent="0.25">
      <c r="A24" s="115">
        <v>20</v>
      </c>
      <c r="B24" s="559"/>
      <c r="C24" s="123" t="s">
        <v>77</v>
      </c>
      <c r="D24" s="128"/>
    </row>
    <row r="25" spans="1:4" ht="49.5" x14ac:dyDescent="0.25">
      <c r="A25" s="115">
        <v>21</v>
      </c>
      <c r="B25" s="559"/>
      <c r="C25" s="123" t="s">
        <v>78</v>
      </c>
      <c r="D25" s="128"/>
    </row>
    <row r="26" spans="1:4" ht="82.5" x14ac:dyDescent="0.25">
      <c r="A26" s="115">
        <v>22</v>
      </c>
      <c r="B26" s="559"/>
      <c r="C26" s="123" t="s">
        <v>79</v>
      </c>
      <c r="D26" s="128"/>
    </row>
    <row r="27" spans="1:4" ht="16.5" x14ac:dyDescent="0.25">
      <c r="A27" s="115">
        <v>23</v>
      </c>
      <c r="B27" s="559"/>
      <c r="C27" s="123" t="s">
        <v>80</v>
      </c>
      <c r="D27" s="128"/>
    </row>
    <row r="28" spans="1:4" ht="16.5" x14ac:dyDescent="0.25">
      <c r="A28" s="115">
        <v>24</v>
      </c>
      <c r="B28" s="559"/>
      <c r="C28" s="123" t="s">
        <v>81</v>
      </c>
      <c r="D28" s="128"/>
    </row>
    <row r="29" spans="1:4" ht="33" x14ac:dyDescent="0.25">
      <c r="A29" s="115">
        <v>25</v>
      </c>
      <c r="B29" s="559"/>
      <c r="C29" s="123" t="s">
        <v>82</v>
      </c>
      <c r="D29" s="128"/>
    </row>
    <row r="30" spans="1:4" ht="33" x14ac:dyDescent="0.25">
      <c r="A30" s="115">
        <v>26</v>
      </c>
      <c r="B30" s="559"/>
      <c r="C30" s="123" t="s">
        <v>83</v>
      </c>
      <c r="D30" s="128"/>
    </row>
    <row r="31" spans="1:4" ht="33" x14ac:dyDescent="0.25">
      <c r="A31" s="115">
        <v>27</v>
      </c>
      <c r="B31" s="559"/>
      <c r="C31" s="123" t="s">
        <v>84</v>
      </c>
      <c r="D31" s="128"/>
    </row>
    <row r="32" spans="1:4" ht="33" x14ac:dyDescent="0.25">
      <c r="A32" s="115">
        <v>28</v>
      </c>
      <c r="B32" s="559"/>
      <c r="C32" s="123" t="s">
        <v>1273</v>
      </c>
      <c r="D32" s="128"/>
    </row>
    <row r="33" spans="1:4" ht="53.25" customHeight="1" x14ac:dyDescent="0.25">
      <c r="A33" s="115">
        <v>29</v>
      </c>
      <c r="B33" s="559"/>
      <c r="C33" s="123" t="s">
        <v>87</v>
      </c>
      <c r="D33" s="128"/>
    </row>
    <row r="34" spans="1:4" ht="16.5" x14ac:dyDescent="0.25">
      <c r="A34" s="115">
        <v>30</v>
      </c>
      <c r="B34" s="559"/>
      <c r="C34" s="123" t="s">
        <v>90</v>
      </c>
      <c r="D34" s="128"/>
    </row>
    <row r="35" spans="1:4" ht="33" x14ac:dyDescent="0.25">
      <c r="A35" s="115">
        <v>31</v>
      </c>
      <c r="B35" s="559"/>
      <c r="C35" s="123" t="s">
        <v>91</v>
      </c>
      <c r="D35" s="128"/>
    </row>
    <row r="36" spans="1:4" ht="16.5" x14ac:dyDescent="0.25">
      <c r="A36" s="115">
        <v>32</v>
      </c>
      <c r="B36" s="559"/>
      <c r="C36" s="123" t="s">
        <v>92</v>
      </c>
      <c r="D36" s="128"/>
    </row>
    <row r="37" spans="1:4" ht="33" x14ac:dyDescent="0.25">
      <c r="A37" s="115">
        <v>33</v>
      </c>
      <c r="B37" s="559"/>
      <c r="C37" s="123" t="s">
        <v>1304</v>
      </c>
      <c r="D37" s="128"/>
    </row>
    <row r="38" spans="1:4" ht="33" x14ac:dyDescent="0.25">
      <c r="A38" s="115">
        <v>34</v>
      </c>
      <c r="B38" s="559"/>
      <c r="C38" s="123" t="s">
        <v>1113</v>
      </c>
      <c r="D38" s="128"/>
    </row>
    <row r="39" spans="1:4" ht="33" x14ac:dyDescent="0.25">
      <c r="A39" s="115">
        <v>35</v>
      </c>
      <c r="B39" s="559"/>
      <c r="C39" s="123" t="s">
        <v>94</v>
      </c>
      <c r="D39" s="128"/>
    </row>
    <row r="40" spans="1:4" ht="82.5" x14ac:dyDescent="0.25">
      <c r="A40" s="115">
        <v>36</v>
      </c>
      <c r="B40" s="559"/>
      <c r="C40" s="123" t="s">
        <v>1509</v>
      </c>
      <c r="D40" s="128"/>
    </row>
    <row r="41" spans="1:4" ht="49.5" x14ac:dyDescent="0.25">
      <c r="A41" s="115">
        <v>37</v>
      </c>
      <c r="B41" s="560"/>
      <c r="C41" s="123" t="s">
        <v>1512</v>
      </c>
      <c r="D41" s="128"/>
    </row>
    <row r="42" spans="1:4" ht="21.75" customHeight="1" x14ac:dyDescent="0.25">
      <c r="A42" s="115">
        <v>38</v>
      </c>
      <c r="B42" s="566" t="s">
        <v>100</v>
      </c>
      <c r="C42" s="123" t="s">
        <v>119</v>
      </c>
      <c r="D42" s="128"/>
    </row>
    <row r="43" spans="1:4" ht="99" x14ac:dyDescent="0.25">
      <c r="A43" s="115">
        <v>39</v>
      </c>
      <c r="B43" s="568"/>
      <c r="C43" s="123" t="s">
        <v>123</v>
      </c>
      <c r="D43" s="128"/>
    </row>
    <row r="44" spans="1:4" ht="15" customHeight="1" x14ac:dyDescent="0.25">
      <c r="A44" s="115">
        <v>40</v>
      </c>
      <c r="B44" s="125" t="s">
        <v>126</v>
      </c>
      <c r="C44" s="123" t="s">
        <v>1515</v>
      </c>
      <c r="D44" s="128"/>
    </row>
    <row r="45" spans="1:4" ht="63" customHeight="1" x14ac:dyDescent="0.25">
      <c r="A45" s="115">
        <v>41</v>
      </c>
      <c r="B45" s="566" t="s">
        <v>1518</v>
      </c>
      <c r="C45" s="123" t="s">
        <v>1358</v>
      </c>
      <c r="D45" s="128"/>
    </row>
    <row r="46" spans="1:4" ht="49.5" x14ac:dyDescent="0.25">
      <c r="A46" s="115">
        <v>42</v>
      </c>
      <c r="B46" s="567"/>
      <c r="C46" s="123" t="s">
        <v>1364</v>
      </c>
      <c r="D46" s="128"/>
    </row>
    <row r="47" spans="1:4" ht="99" x14ac:dyDescent="0.25">
      <c r="A47" s="115">
        <v>43</v>
      </c>
      <c r="B47" s="567"/>
      <c r="C47" s="123" t="s">
        <v>1368</v>
      </c>
      <c r="D47" s="128"/>
    </row>
    <row r="48" spans="1:4" ht="132" x14ac:dyDescent="0.25">
      <c r="A48" s="115">
        <v>44</v>
      </c>
      <c r="B48" s="568"/>
      <c r="C48" s="123" t="s">
        <v>1372</v>
      </c>
      <c r="D48" s="128"/>
    </row>
    <row r="49" spans="1:4" ht="99" x14ac:dyDescent="0.25">
      <c r="A49" s="115">
        <v>45</v>
      </c>
      <c r="B49" s="566" t="s">
        <v>185</v>
      </c>
      <c r="C49" s="123" t="s">
        <v>1503</v>
      </c>
      <c r="D49" s="128"/>
    </row>
    <row r="50" spans="1:4" ht="66" x14ac:dyDescent="0.25">
      <c r="A50" s="115">
        <v>46</v>
      </c>
      <c r="B50" s="568"/>
      <c r="C50" s="123" t="s">
        <v>1499</v>
      </c>
      <c r="D50" s="115"/>
    </row>
    <row r="51" spans="1:4" ht="63" x14ac:dyDescent="0.25">
      <c r="A51" s="115">
        <v>47</v>
      </c>
      <c r="B51" s="566" t="s">
        <v>1523</v>
      </c>
      <c r="C51" s="2" t="s">
        <v>1428</v>
      </c>
      <c r="D51" s="115"/>
    </row>
    <row r="52" spans="1:4" ht="33" x14ac:dyDescent="0.25">
      <c r="A52" s="115">
        <v>48</v>
      </c>
      <c r="B52" s="567"/>
      <c r="C52" s="123" t="s">
        <v>1430</v>
      </c>
      <c r="D52" s="128"/>
    </row>
    <row r="53" spans="1:4" ht="33" x14ac:dyDescent="0.25">
      <c r="A53" s="115">
        <v>49</v>
      </c>
      <c r="B53" s="568"/>
      <c r="C53" s="123" t="s">
        <v>362</v>
      </c>
      <c r="D53" s="128"/>
    </row>
    <row r="54" spans="1:4" ht="16.5" x14ac:dyDescent="0.25">
      <c r="B54" s="392"/>
      <c r="C54" s="393"/>
      <c r="D54" s="394"/>
    </row>
    <row r="55" spans="1:4" x14ac:dyDescent="0.25">
      <c r="B55" s="4" t="s">
        <v>275</v>
      </c>
      <c r="C55" s="4">
        <v>49</v>
      </c>
    </row>
    <row r="56" spans="1:4" x14ac:dyDescent="0.25">
      <c r="B56" s="4" t="s">
        <v>276</v>
      </c>
      <c r="C56" s="4">
        <f>COUNTIF(D5:D52, "YES")</f>
        <v>0</v>
      </c>
    </row>
    <row r="57" spans="1:4" x14ac:dyDescent="0.25">
      <c r="B57" s="4" t="s">
        <v>277</v>
      </c>
      <c r="C57" s="4">
        <f>(C56/C55*100)</f>
        <v>0</v>
      </c>
    </row>
  </sheetData>
  <mergeCells count="9">
    <mergeCell ref="B51:B53"/>
    <mergeCell ref="B49:B50"/>
    <mergeCell ref="B3:B4"/>
    <mergeCell ref="C3:C4"/>
    <mergeCell ref="B8:B20"/>
    <mergeCell ref="B42:B43"/>
    <mergeCell ref="B5:B7"/>
    <mergeCell ref="B21:B41"/>
    <mergeCell ref="B45:B48"/>
  </mergeCells>
  <pageMargins left="0.7" right="0.7" top="0.75" bottom="0.75" header="0.3" footer="0.3"/>
  <pageSetup orientation="portrait" r:id="rId1"/>
  <headerFooter>
    <oddHeader xml:space="preserve">&amp;C&amp;"-,Bold Italic"&amp;14 4 STAR - HOTEL REQUIREMENT </oddHeader>
  </headerFooter>
  <rowBreaks count="1" manualBreakCount="1">
    <brk id="2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7"/>
  <sheetViews>
    <sheetView topLeftCell="A50" zoomScaleNormal="100" workbookViewId="0">
      <selection activeCell="B5" sqref="B4:B53"/>
    </sheetView>
  </sheetViews>
  <sheetFormatPr defaultRowHeight="15" x14ac:dyDescent="0.25"/>
  <cols>
    <col min="1" max="1" width="4.5703125" customWidth="1"/>
    <col min="2" max="2" width="5" customWidth="1"/>
    <col min="3" max="3" width="26.28515625" bestFit="1" customWidth="1"/>
    <col min="4" max="4" width="45.85546875" customWidth="1"/>
  </cols>
  <sheetData>
    <row r="2" spans="2:5" ht="15.75" x14ac:dyDescent="0.25">
      <c r="B2" s="390"/>
      <c r="C2" s="563" t="s">
        <v>230</v>
      </c>
      <c r="D2" s="563" t="s">
        <v>259</v>
      </c>
      <c r="E2" s="1" t="s">
        <v>260</v>
      </c>
    </row>
    <row r="3" spans="2:5" ht="15.75" x14ac:dyDescent="0.25">
      <c r="B3" s="391"/>
      <c r="C3" s="564"/>
      <c r="D3" s="564"/>
      <c r="E3" s="3" t="s">
        <v>28</v>
      </c>
    </row>
    <row r="4" spans="2:5" ht="78.75" x14ac:dyDescent="0.25">
      <c r="B4" s="395">
        <v>1</v>
      </c>
      <c r="C4" s="558" t="s">
        <v>194</v>
      </c>
      <c r="D4" s="2" t="s">
        <v>425</v>
      </c>
      <c r="E4" s="129"/>
    </row>
    <row r="5" spans="2:5" ht="79.150000000000006" customHeight="1" x14ac:dyDescent="0.25">
      <c r="B5" s="395">
        <v>2</v>
      </c>
      <c r="C5" s="559"/>
      <c r="D5" s="2" t="s">
        <v>1064</v>
      </c>
      <c r="E5" s="129"/>
    </row>
    <row r="6" spans="2:5" ht="79.150000000000006" customHeight="1" x14ac:dyDescent="0.25">
      <c r="B6" s="395">
        <v>3</v>
      </c>
      <c r="C6" s="559"/>
      <c r="D6" s="123" t="s">
        <v>1166</v>
      </c>
      <c r="E6" s="129"/>
    </row>
    <row r="7" spans="2:5" ht="31.5" x14ac:dyDescent="0.25">
      <c r="B7" s="395">
        <v>4</v>
      </c>
      <c r="C7" s="565" t="s">
        <v>193</v>
      </c>
      <c r="D7" s="2" t="s">
        <v>56</v>
      </c>
      <c r="E7" s="115"/>
    </row>
    <row r="8" spans="2:5" ht="31.5" x14ac:dyDescent="0.25">
      <c r="B8" s="395">
        <v>5</v>
      </c>
      <c r="C8" s="565"/>
      <c r="D8" s="2" t="s">
        <v>54</v>
      </c>
      <c r="E8" s="115"/>
    </row>
    <row r="9" spans="2:5" ht="15.75" x14ac:dyDescent="0.25">
      <c r="B9" s="395">
        <v>6</v>
      </c>
      <c r="C9" s="565"/>
      <c r="D9" s="2" t="s">
        <v>1083</v>
      </c>
      <c r="E9" s="115"/>
    </row>
    <row r="10" spans="2:5" ht="15.75" x14ac:dyDescent="0.25">
      <c r="B10" s="395">
        <v>7</v>
      </c>
      <c r="C10" s="565"/>
      <c r="D10" s="2" t="s">
        <v>1084</v>
      </c>
      <c r="E10" s="115"/>
    </row>
    <row r="11" spans="2:5" ht="94.5" x14ac:dyDescent="0.25">
      <c r="B11" s="395">
        <v>8</v>
      </c>
      <c r="C11" s="565"/>
      <c r="D11" s="2" t="s">
        <v>55</v>
      </c>
      <c r="E11" s="115"/>
    </row>
    <row r="12" spans="2:5" ht="63" x14ac:dyDescent="0.25">
      <c r="B12" s="395">
        <v>9</v>
      </c>
      <c r="C12" s="565"/>
      <c r="D12" s="127" t="s">
        <v>58</v>
      </c>
      <c r="E12" s="115"/>
    </row>
    <row r="13" spans="2:5" ht="15.75" x14ac:dyDescent="0.25">
      <c r="B13" s="395">
        <v>10</v>
      </c>
      <c r="C13" s="565"/>
      <c r="D13" s="126" t="s">
        <v>61</v>
      </c>
      <c r="E13" s="115"/>
    </row>
    <row r="14" spans="2:5" ht="78.75" x14ac:dyDescent="0.25">
      <c r="B14" s="395">
        <v>11</v>
      </c>
      <c r="C14" s="565"/>
      <c r="D14" s="124" t="s">
        <v>1247</v>
      </c>
      <c r="E14" s="115"/>
    </row>
    <row r="15" spans="2:5" ht="15" customHeight="1" x14ac:dyDescent="0.25">
      <c r="B15" s="395">
        <v>12</v>
      </c>
      <c r="C15" s="565"/>
      <c r="D15" s="2" t="s">
        <v>65</v>
      </c>
      <c r="E15" s="115"/>
    </row>
    <row r="16" spans="2:5" ht="15" customHeight="1" x14ac:dyDescent="0.25">
      <c r="B16" s="395">
        <v>13</v>
      </c>
      <c r="C16" s="565"/>
      <c r="D16" s="2" t="s">
        <v>66</v>
      </c>
      <c r="E16" s="115"/>
    </row>
    <row r="17" spans="2:5" ht="15" customHeight="1" x14ac:dyDescent="0.25">
      <c r="B17" s="395">
        <v>14</v>
      </c>
      <c r="C17" s="565"/>
      <c r="D17" s="2" t="s">
        <v>1088</v>
      </c>
      <c r="E17" s="115"/>
    </row>
    <row r="18" spans="2:5" ht="31.5" x14ac:dyDescent="0.25">
      <c r="B18" s="395">
        <v>15</v>
      </c>
      <c r="C18" s="565"/>
      <c r="D18" s="2" t="s">
        <v>1505</v>
      </c>
      <c r="E18" s="115"/>
    </row>
    <row r="19" spans="2:5" ht="15" customHeight="1" x14ac:dyDescent="0.25">
      <c r="B19" s="395">
        <v>16</v>
      </c>
      <c r="C19" s="565"/>
      <c r="D19" s="2" t="s">
        <v>68</v>
      </c>
      <c r="E19" s="115"/>
    </row>
    <row r="20" spans="2:5" ht="63" x14ac:dyDescent="0.25">
      <c r="B20" s="395">
        <v>17</v>
      </c>
      <c r="C20" s="565" t="str">
        <f>'[1]3 STAR'!$B$18</f>
        <v>Guest Bedrooms</v>
      </c>
      <c r="D20" s="2" t="s">
        <v>509</v>
      </c>
      <c r="E20" s="115"/>
    </row>
    <row r="21" spans="2:5" ht="50.45" customHeight="1" x14ac:dyDescent="0.25">
      <c r="B21" s="395">
        <v>18</v>
      </c>
      <c r="C21" s="565"/>
      <c r="D21" s="2" t="s">
        <v>76</v>
      </c>
      <c r="E21" s="115"/>
    </row>
    <row r="22" spans="2:5" ht="94.15" customHeight="1" x14ac:dyDescent="0.25">
      <c r="B22" s="395">
        <v>19</v>
      </c>
      <c r="C22" s="565"/>
      <c r="D22" s="2" t="s">
        <v>1065</v>
      </c>
      <c r="E22" s="115"/>
    </row>
    <row r="23" spans="2:5" ht="42" customHeight="1" x14ac:dyDescent="0.25">
      <c r="B23" s="395">
        <v>20</v>
      </c>
      <c r="C23" s="565"/>
      <c r="D23" s="2" t="s">
        <v>77</v>
      </c>
      <c r="E23" s="115"/>
    </row>
    <row r="24" spans="2:5" ht="47.25" x14ac:dyDescent="0.25">
      <c r="B24" s="395">
        <v>21</v>
      </c>
      <c r="C24" s="565"/>
      <c r="D24" s="2" t="s">
        <v>78</v>
      </c>
      <c r="E24" s="115"/>
    </row>
    <row r="25" spans="2:5" ht="94.5" x14ac:dyDescent="0.25">
      <c r="B25" s="395">
        <v>22</v>
      </c>
      <c r="C25" s="565"/>
      <c r="D25" s="2" t="s">
        <v>79</v>
      </c>
      <c r="E25" s="115"/>
    </row>
    <row r="26" spans="2:5" ht="15" customHeight="1" x14ac:dyDescent="0.25">
      <c r="B26" s="395">
        <v>23</v>
      </c>
      <c r="C26" s="565"/>
      <c r="D26" s="2" t="s">
        <v>80</v>
      </c>
      <c r="E26" s="115"/>
    </row>
    <row r="27" spans="2:5" ht="15" customHeight="1" x14ac:dyDescent="0.25">
      <c r="B27" s="395">
        <v>24</v>
      </c>
      <c r="C27" s="565"/>
      <c r="D27" s="2" t="s">
        <v>81</v>
      </c>
      <c r="E27" s="115"/>
    </row>
    <row r="28" spans="2:5" ht="31.5" x14ac:dyDescent="0.25">
      <c r="B28" s="395">
        <v>25</v>
      </c>
      <c r="C28" s="565"/>
      <c r="D28" s="2" t="s">
        <v>82</v>
      </c>
      <c r="E28" s="115"/>
    </row>
    <row r="29" spans="2:5" ht="42" customHeight="1" x14ac:dyDescent="0.25">
      <c r="B29" s="395">
        <v>26</v>
      </c>
      <c r="C29" s="565"/>
      <c r="D29" s="2" t="s">
        <v>83</v>
      </c>
      <c r="E29" s="115"/>
    </row>
    <row r="30" spans="2:5" ht="15" customHeight="1" x14ac:dyDescent="0.25">
      <c r="B30" s="395">
        <v>27</v>
      </c>
      <c r="C30" s="565"/>
      <c r="D30" s="2" t="s">
        <v>84</v>
      </c>
      <c r="E30" s="115"/>
    </row>
    <row r="31" spans="2:5" ht="31.5" x14ac:dyDescent="0.25">
      <c r="B31" s="395">
        <v>28</v>
      </c>
      <c r="C31" s="565"/>
      <c r="D31" s="2" t="s">
        <v>1273</v>
      </c>
      <c r="E31" s="115"/>
    </row>
    <row r="32" spans="2:5" ht="63" x14ac:dyDescent="0.25">
      <c r="B32" s="395">
        <v>29</v>
      </c>
      <c r="C32" s="565"/>
      <c r="D32" s="2" t="s">
        <v>87</v>
      </c>
      <c r="E32" s="115"/>
    </row>
    <row r="33" spans="2:5" ht="15" customHeight="1" x14ac:dyDescent="0.25">
      <c r="B33" s="395">
        <v>30</v>
      </c>
      <c r="C33" s="565"/>
      <c r="D33" s="2" t="s">
        <v>90</v>
      </c>
      <c r="E33" s="115"/>
    </row>
    <row r="34" spans="2:5" ht="47.25" x14ac:dyDescent="0.25">
      <c r="B34" s="395">
        <v>31</v>
      </c>
      <c r="C34" s="565"/>
      <c r="D34" s="2" t="s">
        <v>91</v>
      </c>
      <c r="E34" s="115"/>
    </row>
    <row r="35" spans="2:5" ht="15" customHeight="1" x14ac:dyDescent="0.25">
      <c r="B35" s="395">
        <v>32</v>
      </c>
      <c r="C35" s="565"/>
      <c r="D35" s="2" t="s">
        <v>92</v>
      </c>
      <c r="E35" s="115"/>
    </row>
    <row r="36" spans="2:5" ht="15.75" x14ac:dyDescent="0.25">
      <c r="B36" s="395">
        <v>33</v>
      </c>
      <c r="C36" s="565"/>
      <c r="D36" s="2" t="s">
        <v>1303</v>
      </c>
      <c r="E36" s="115"/>
    </row>
    <row r="37" spans="2:5" ht="31.5" x14ac:dyDescent="0.25">
      <c r="B37" s="395">
        <v>34</v>
      </c>
      <c r="C37" s="565"/>
      <c r="D37" s="2" t="s">
        <v>1502</v>
      </c>
      <c r="E37" s="115"/>
    </row>
    <row r="38" spans="2:5" ht="31.5" customHeight="1" x14ac:dyDescent="0.25">
      <c r="B38" s="395">
        <v>35</v>
      </c>
      <c r="C38" s="565"/>
      <c r="D38" s="2" t="s">
        <v>93</v>
      </c>
      <c r="E38" s="115"/>
    </row>
    <row r="39" spans="2:5" ht="15" customHeight="1" x14ac:dyDescent="0.25">
      <c r="B39" s="395">
        <v>36</v>
      </c>
      <c r="C39" s="565"/>
      <c r="D39" s="2" t="s">
        <v>94</v>
      </c>
      <c r="E39" s="115"/>
    </row>
    <row r="40" spans="2:5" ht="78.75" x14ac:dyDescent="0.25">
      <c r="B40" s="395">
        <v>37</v>
      </c>
      <c r="C40" s="565"/>
      <c r="D40" s="2" t="s">
        <v>1509</v>
      </c>
      <c r="E40" s="115"/>
    </row>
    <row r="41" spans="2:5" ht="141.75" x14ac:dyDescent="0.25">
      <c r="B41" s="395">
        <v>38</v>
      </c>
      <c r="C41" s="565"/>
      <c r="D41" s="2" t="s">
        <v>1511</v>
      </c>
      <c r="E41" s="115"/>
    </row>
    <row r="42" spans="2:5" ht="15" customHeight="1" x14ac:dyDescent="0.25">
      <c r="B42" s="395">
        <v>39</v>
      </c>
      <c r="C42" s="565" t="s">
        <v>100</v>
      </c>
      <c r="D42" s="116" t="s">
        <v>119</v>
      </c>
      <c r="E42" s="115"/>
    </row>
    <row r="43" spans="2:5" ht="110.25" x14ac:dyDescent="0.25">
      <c r="B43" s="395">
        <v>40</v>
      </c>
      <c r="C43" s="565"/>
      <c r="D43" s="116" t="s">
        <v>123</v>
      </c>
      <c r="E43" s="115"/>
    </row>
    <row r="44" spans="2:5" ht="15" customHeight="1" x14ac:dyDescent="0.25">
      <c r="B44" s="395">
        <v>41</v>
      </c>
      <c r="C44" s="125" t="s">
        <v>126</v>
      </c>
      <c r="D44" s="116" t="s">
        <v>1517</v>
      </c>
      <c r="E44" s="115"/>
    </row>
    <row r="45" spans="2:5" ht="15" customHeight="1" x14ac:dyDescent="0.25">
      <c r="B45" s="395">
        <v>42</v>
      </c>
      <c r="C45" s="566" t="s">
        <v>1518</v>
      </c>
      <c r="D45" s="116" t="s">
        <v>1357</v>
      </c>
      <c r="E45" s="115"/>
    </row>
    <row r="46" spans="2:5" ht="56.25" customHeight="1" x14ac:dyDescent="0.25">
      <c r="B46" s="395">
        <v>43</v>
      </c>
      <c r="C46" s="567"/>
      <c r="D46" s="2" t="s">
        <v>1519</v>
      </c>
      <c r="E46" s="115"/>
    </row>
    <row r="47" spans="2:5" ht="110.25" x14ac:dyDescent="0.25">
      <c r="B47" s="395">
        <v>44</v>
      </c>
      <c r="C47" s="567"/>
      <c r="D47" s="2" t="s">
        <v>1368</v>
      </c>
      <c r="E47" s="115"/>
    </row>
    <row r="48" spans="2:5" ht="141.75" x14ac:dyDescent="0.25">
      <c r="B48" s="395">
        <v>45</v>
      </c>
      <c r="C48" s="568"/>
      <c r="D48" s="2" t="s">
        <v>1372</v>
      </c>
      <c r="E48" s="115"/>
    </row>
    <row r="49" spans="2:5" ht="141.75" x14ac:dyDescent="0.25">
      <c r="B49" s="395">
        <v>46</v>
      </c>
      <c r="C49" s="565" t="s">
        <v>185</v>
      </c>
      <c r="D49" s="2" t="s">
        <v>1420</v>
      </c>
      <c r="E49" s="115"/>
    </row>
    <row r="50" spans="2:5" ht="63" x14ac:dyDescent="0.25">
      <c r="B50" s="395">
        <v>47</v>
      </c>
      <c r="C50" s="565"/>
      <c r="D50" s="2" t="s">
        <v>1499</v>
      </c>
      <c r="E50" s="115"/>
    </row>
    <row r="51" spans="2:5" ht="78.75" x14ac:dyDescent="0.25">
      <c r="B51" s="395">
        <v>48</v>
      </c>
      <c r="C51" s="558" t="s">
        <v>1523</v>
      </c>
      <c r="D51" s="2" t="s">
        <v>1428</v>
      </c>
      <c r="E51" s="115"/>
    </row>
    <row r="52" spans="2:5" ht="47.25" x14ac:dyDescent="0.25">
      <c r="B52" s="395">
        <v>49</v>
      </c>
      <c r="C52" s="559"/>
      <c r="D52" s="2" t="s">
        <v>1430</v>
      </c>
      <c r="E52" s="115"/>
    </row>
    <row r="53" spans="2:5" ht="31.5" x14ac:dyDescent="0.25">
      <c r="B53" s="395">
        <v>50</v>
      </c>
      <c r="C53" s="560"/>
      <c r="D53" s="2" t="s">
        <v>362</v>
      </c>
      <c r="E53" s="115"/>
    </row>
    <row r="55" spans="2:5" x14ac:dyDescent="0.25">
      <c r="C55" s="4" t="s">
        <v>275</v>
      </c>
      <c r="D55" s="4">
        <v>50</v>
      </c>
    </row>
    <row r="56" spans="2:5" x14ac:dyDescent="0.25">
      <c r="C56" s="4" t="s">
        <v>276</v>
      </c>
      <c r="D56" s="4">
        <f>COUNTIF(E3:E54, "YES")</f>
        <v>0</v>
      </c>
    </row>
    <row r="57" spans="2:5" x14ac:dyDescent="0.25">
      <c r="C57" s="4" t="s">
        <v>277</v>
      </c>
      <c r="D57" s="4">
        <f>(D56/D55*100)</f>
        <v>0</v>
      </c>
    </row>
  </sheetData>
  <mergeCells count="9">
    <mergeCell ref="C51:C53"/>
    <mergeCell ref="C4:C6"/>
    <mergeCell ref="C49:C50"/>
    <mergeCell ref="C2:C3"/>
    <mergeCell ref="D2:D3"/>
    <mergeCell ref="C7:C19"/>
    <mergeCell ref="C20:C41"/>
    <mergeCell ref="C42:C43"/>
    <mergeCell ref="C45:C48"/>
  </mergeCells>
  <pageMargins left="0.7" right="0.7" top="0.75" bottom="0.75" header="0.3" footer="0.3"/>
  <pageSetup paperSize="9" orientation="portrait" r:id="rId1"/>
  <headerFooter>
    <oddHeader xml:space="preserve">&amp;C&amp;"-,Bold"&amp;14 5 STAR - HOTEL REQUIREMENT </oddHead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topLeftCell="A10" zoomScaleNormal="100" workbookViewId="0">
      <selection activeCell="B17" sqref="B17"/>
    </sheetView>
  </sheetViews>
  <sheetFormatPr defaultColWidth="9.140625" defaultRowHeight="15" x14ac:dyDescent="0.25"/>
  <cols>
    <col min="1" max="1" width="4.140625" style="346" customWidth="1"/>
    <col min="2" max="2" width="52.140625" customWidth="1"/>
    <col min="3" max="3" width="9.5703125" customWidth="1"/>
    <col min="4" max="4" width="8.7109375" customWidth="1"/>
    <col min="5" max="5" width="56.42578125" customWidth="1"/>
    <col min="6" max="6" width="40.5703125" customWidth="1"/>
    <col min="7" max="7" width="2.140625" hidden="1" customWidth="1"/>
    <col min="8" max="12" width="3.85546875" customWidth="1"/>
  </cols>
  <sheetData>
    <row r="1" spans="1:5" s="8" customFormat="1" ht="15.75" x14ac:dyDescent="0.25">
      <c r="A1" s="343"/>
      <c r="B1" s="5" t="s">
        <v>195</v>
      </c>
      <c r="C1" s="5" t="s">
        <v>196</v>
      </c>
      <c r="D1" s="5" t="s">
        <v>197</v>
      </c>
      <c r="E1" s="5" t="s">
        <v>198</v>
      </c>
    </row>
    <row r="2" spans="1:5" ht="62.25" customHeight="1" x14ac:dyDescent="0.25">
      <c r="A2" s="340">
        <v>1</v>
      </c>
      <c r="B2" s="6" t="s">
        <v>199</v>
      </c>
      <c r="C2" s="7"/>
      <c r="D2" s="7"/>
      <c r="E2" s="7"/>
    </row>
    <row r="3" spans="1:5" ht="31.5" customHeight="1" x14ac:dyDescent="0.25">
      <c r="A3" s="340">
        <v>2</v>
      </c>
      <c r="B3" s="6" t="s">
        <v>200</v>
      </c>
      <c r="C3" s="7"/>
      <c r="D3" s="7"/>
      <c r="E3" s="7"/>
    </row>
    <row r="4" spans="1:5" ht="34.5" customHeight="1" x14ac:dyDescent="0.25">
      <c r="A4" s="340">
        <v>3</v>
      </c>
      <c r="B4" s="6" t="s">
        <v>201</v>
      </c>
      <c r="C4" s="7"/>
      <c r="D4" s="7"/>
      <c r="E4" s="7"/>
    </row>
    <row r="5" spans="1:5" ht="52.5" customHeight="1" x14ac:dyDescent="0.25">
      <c r="A5" s="340">
        <v>4</v>
      </c>
      <c r="B5" s="6" t="s">
        <v>202</v>
      </c>
      <c r="C5" s="7"/>
      <c r="D5" s="7"/>
      <c r="E5" s="7"/>
    </row>
    <row r="6" spans="1:5" ht="24.75" customHeight="1" x14ac:dyDescent="0.25">
      <c r="A6" s="340">
        <v>5</v>
      </c>
      <c r="B6" s="6" t="s">
        <v>203</v>
      </c>
      <c r="C6" s="7"/>
      <c r="D6" s="7"/>
      <c r="E6" s="7"/>
    </row>
    <row r="7" spans="1:5" ht="43.5" customHeight="1" x14ac:dyDescent="0.25">
      <c r="A7" s="340">
        <v>6</v>
      </c>
      <c r="B7" s="6" t="s">
        <v>421</v>
      </c>
      <c r="C7" s="7"/>
      <c r="D7" s="7"/>
      <c r="E7" s="7"/>
    </row>
    <row r="8" spans="1:5" ht="27" customHeight="1" x14ac:dyDescent="0.25">
      <c r="A8" s="340">
        <v>7</v>
      </c>
      <c r="B8" s="6" t="s">
        <v>422</v>
      </c>
      <c r="C8" s="7"/>
      <c r="D8" s="7"/>
      <c r="E8" s="7"/>
    </row>
    <row r="9" spans="1:5" ht="29.25" customHeight="1" x14ac:dyDescent="0.25">
      <c r="A9" s="340">
        <v>8</v>
      </c>
      <c r="B9" s="6" t="s">
        <v>423</v>
      </c>
      <c r="C9" s="7"/>
      <c r="D9" s="7"/>
      <c r="E9" s="7"/>
    </row>
    <row r="10" spans="1:5" x14ac:dyDescent="0.25">
      <c r="A10" s="385"/>
    </row>
    <row r="11" spans="1:5" x14ac:dyDescent="0.25">
      <c r="A11" s="348" t="s">
        <v>279</v>
      </c>
    </row>
    <row r="12" spans="1:5" x14ac:dyDescent="0.25">
      <c r="A12" s="349" t="s">
        <v>1061</v>
      </c>
    </row>
    <row r="13" spans="1:5" x14ac:dyDescent="0.25">
      <c r="A13" s="349" t="s">
        <v>1537</v>
      </c>
    </row>
    <row r="14" spans="1:5" x14ac:dyDescent="0.25">
      <c r="A14" s="349" t="s">
        <v>1062</v>
      </c>
    </row>
    <row r="15" spans="1:5" x14ac:dyDescent="0.25">
      <c r="A15" s="349" t="s">
        <v>1066</v>
      </c>
      <c r="B15" s="349"/>
      <c r="C15" s="349"/>
      <c r="D15" s="349"/>
      <c r="E15" s="349"/>
    </row>
    <row r="16" spans="1:5" x14ac:dyDescent="0.25">
      <c r="A16" s="349" t="s">
        <v>1538</v>
      </c>
      <c r="B16" s="349"/>
      <c r="C16" s="349"/>
      <c r="D16" s="349"/>
      <c r="E16" s="349"/>
    </row>
    <row r="18" spans="1:5" ht="16.5" x14ac:dyDescent="0.3">
      <c r="A18" s="384" t="s">
        <v>1067</v>
      </c>
      <c r="C18" s="15"/>
      <c r="D18" s="15"/>
      <c r="E18" s="15"/>
    </row>
    <row r="19" spans="1:5" x14ac:dyDescent="0.25">
      <c r="A19" s="449" t="s">
        <v>1233</v>
      </c>
      <c r="B19" s="349"/>
      <c r="C19" s="349"/>
      <c r="D19" s="349"/>
      <c r="E19" s="349"/>
    </row>
    <row r="20" spans="1:5" ht="16.5" customHeight="1" x14ac:dyDescent="0.25">
      <c r="A20" s="349" t="s">
        <v>1068</v>
      </c>
      <c r="B20" s="349"/>
      <c r="C20" s="349"/>
      <c r="D20" s="349"/>
      <c r="E20" s="349"/>
    </row>
    <row r="30" spans="1:5" ht="18.75" customHeight="1" x14ac:dyDescent="0.25"/>
  </sheetData>
  <pageMargins left="0.25" right="0.25" top="0.75" bottom="0.75" header="0.3" footer="0.3"/>
  <pageSetup paperSize="9" orientation="landscape" r:id="rId1"/>
  <headerFooter>
    <oddHeader>&amp;C&amp;"-,Bold Italic"&amp;14Hotel Category &amp;A</oddHead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Layout" topLeftCell="A58" zoomScaleNormal="115" workbookViewId="0">
      <selection activeCell="C61" sqref="C61"/>
    </sheetView>
  </sheetViews>
  <sheetFormatPr defaultColWidth="9.140625" defaultRowHeight="12" x14ac:dyDescent="0.2"/>
  <cols>
    <col min="1" max="1" width="5.7109375" style="353" customWidth="1"/>
    <col min="2" max="2" width="4.28515625" style="56" customWidth="1"/>
    <col min="3" max="3" width="50.85546875" style="56" customWidth="1"/>
    <col min="4" max="4" width="7.7109375" style="56" customWidth="1"/>
    <col min="5" max="5" width="4.85546875" style="56" bestFit="1" customWidth="1"/>
    <col min="6" max="6" width="33.140625" style="56" customWidth="1"/>
    <col min="7" max="10" width="3.85546875" style="56" customWidth="1"/>
    <col min="11" max="11" width="4.42578125" style="56" customWidth="1"/>
    <col min="12" max="16384" width="9.140625" style="56"/>
  </cols>
  <sheetData>
    <row r="1" spans="1:11" ht="52.5" customHeight="1" x14ac:dyDescent="0.2">
      <c r="A1" s="341">
        <v>1</v>
      </c>
      <c r="B1" s="320"/>
      <c r="C1" s="321" t="s">
        <v>424</v>
      </c>
      <c r="D1" s="322" t="s">
        <v>189</v>
      </c>
      <c r="E1" s="322" t="s">
        <v>190</v>
      </c>
      <c r="F1" s="322" t="s">
        <v>191</v>
      </c>
      <c r="G1" s="383" t="s">
        <v>24</v>
      </c>
      <c r="H1" s="383" t="s">
        <v>25</v>
      </c>
      <c r="I1" s="383" t="s">
        <v>26</v>
      </c>
      <c r="J1" s="383" t="s">
        <v>27</v>
      </c>
      <c r="K1" s="383" t="s">
        <v>28</v>
      </c>
    </row>
    <row r="2" spans="1:11" ht="13.5" x14ac:dyDescent="0.2">
      <c r="A2" s="342">
        <v>1</v>
      </c>
      <c r="B2" s="60"/>
      <c r="C2" s="69" t="s">
        <v>0</v>
      </c>
      <c r="D2" s="62"/>
      <c r="E2" s="444"/>
      <c r="F2" s="62"/>
      <c r="G2" s="54"/>
      <c r="H2" s="54"/>
      <c r="I2" s="54"/>
      <c r="J2" s="54"/>
      <c r="K2" s="54"/>
    </row>
    <row r="3" spans="1:11" ht="36" customHeight="1" x14ac:dyDescent="0.2">
      <c r="A3" s="342" t="s">
        <v>514</v>
      </c>
      <c r="B3" s="60" t="s">
        <v>1</v>
      </c>
      <c r="C3" s="61" t="s">
        <v>1234</v>
      </c>
      <c r="D3" s="62">
        <v>10</v>
      </c>
      <c r="E3" s="500"/>
      <c r="F3" s="62"/>
      <c r="G3" s="54"/>
      <c r="H3" s="54"/>
      <c r="I3" s="54"/>
      <c r="J3" s="54"/>
      <c r="K3" s="54"/>
    </row>
    <row r="4" spans="1:11" ht="27" x14ac:dyDescent="0.2">
      <c r="A4" s="342" t="s">
        <v>515</v>
      </c>
      <c r="B4" s="60" t="s">
        <v>1</v>
      </c>
      <c r="C4" s="91" t="s">
        <v>1165</v>
      </c>
      <c r="D4" s="62">
        <v>8</v>
      </c>
      <c r="E4" s="500"/>
      <c r="F4" s="62"/>
      <c r="G4" s="54"/>
      <c r="H4" s="54"/>
      <c r="I4" s="54"/>
      <c r="J4" s="54"/>
      <c r="K4" s="54"/>
    </row>
    <row r="5" spans="1:11" ht="20.25" customHeight="1" x14ac:dyDescent="0.2">
      <c r="A5" s="342" t="s">
        <v>516</v>
      </c>
      <c r="B5" s="60" t="s">
        <v>1</v>
      </c>
      <c r="C5" s="61" t="s">
        <v>280</v>
      </c>
      <c r="D5" s="62">
        <v>6</v>
      </c>
      <c r="E5" s="500"/>
      <c r="F5" s="62"/>
      <c r="G5" s="54"/>
      <c r="H5" s="54"/>
      <c r="I5" s="54"/>
      <c r="J5" s="54"/>
      <c r="K5" s="54"/>
    </row>
    <row r="6" spans="1:11" ht="18.75" customHeight="1" x14ac:dyDescent="0.2">
      <c r="A6" s="342" t="s">
        <v>517</v>
      </c>
      <c r="B6" s="60" t="s">
        <v>1</v>
      </c>
      <c r="C6" s="61" t="s">
        <v>281</v>
      </c>
      <c r="D6" s="62">
        <v>4</v>
      </c>
      <c r="E6" s="500"/>
      <c r="F6" s="62"/>
      <c r="G6" s="54"/>
      <c r="H6" s="54"/>
      <c r="I6" s="54"/>
      <c r="J6" s="54"/>
      <c r="K6" s="54"/>
    </row>
    <row r="7" spans="1:11" ht="19.5" customHeight="1" x14ac:dyDescent="0.2">
      <c r="A7" s="342" t="s">
        <v>518</v>
      </c>
      <c r="B7" s="60" t="s">
        <v>1</v>
      </c>
      <c r="C7" s="61" t="s">
        <v>282</v>
      </c>
      <c r="D7" s="62">
        <v>2</v>
      </c>
      <c r="E7" s="501"/>
      <c r="F7" s="62"/>
      <c r="G7" s="54"/>
      <c r="H7" s="54"/>
      <c r="I7" s="54"/>
      <c r="J7" s="54"/>
      <c r="K7" s="54"/>
    </row>
    <row r="8" spans="1:11" ht="10.5" customHeight="1" x14ac:dyDescent="0.2">
      <c r="A8" s="342"/>
      <c r="B8" s="60"/>
      <c r="C8" s="209" t="s">
        <v>18</v>
      </c>
      <c r="D8" s="67">
        <f>SUM(D3)</f>
        <v>10</v>
      </c>
      <c r="E8" s="427">
        <f>SUM(E2)</f>
        <v>0</v>
      </c>
      <c r="F8" s="62"/>
      <c r="G8" s="54"/>
      <c r="H8" s="54"/>
      <c r="I8" s="54"/>
      <c r="J8" s="54"/>
      <c r="K8" s="54"/>
    </row>
    <row r="9" spans="1:11" ht="10.5" customHeight="1" x14ac:dyDescent="0.2">
      <c r="A9" s="342"/>
      <c r="B9" s="60"/>
      <c r="C9" s="83"/>
      <c r="D9" s="62"/>
      <c r="E9" s="62"/>
      <c r="F9" s="61"/>
      <c r="G9" s="54"/>
      <c r="H9" s="54"/>
      <c r="I9" s="54"/>
      <c r="J9" s="54"/>
      <c r="K9" s="54"/>
    </row>
    <row r="10" spans="1:11" ht="13.5" x14ac:dyDescent="0.2">
      <c r="A10" s="342">
        <v>1.2</v>
      </c>
      <c r="B10" s="60"/>
      <c r="C10" s="69" t="s">
        <v>2</v>
      </c>
      <c r="D10" s="62"/>
      <c r="E10" s="62"/>
      <c r="F10" s="61"/>
      <c r="G10" s="54"/>
      <c r="H10" s="54"/>
      <c r="I10" s="54"/>
      <c r="J10" s="54"/>
      <c r="K10" s="54"/>
    </row>
    <row r="11" spans="1:11" ht="17.25" customHeight="1" x14ac:dyDescent="0.2">
      <c r="A11" s="342" t="s">
        <v>519</v>
      </c>
      <c r="B11" s="72" t="s">
        <v>1</v>
      </c>
      <c r="C11" s="158" t="s">
        <v>356</v>
      </c>
      <c r="D11" s="208">
        <v>6</v>
      </c>
      <c r="E11" s="74"/>
      <c r="F11" s="74"/>
      <c r="G11" s="54"/>
      <c r="H11" s="54"/>
      <c r="I11" s="54"/>
      <c r="J11" s="54"/>
      <c r="K11" s="54"/>
    </row>
    <row r="12" spans="1:11" ht="25.5" customHeight="1" x14ac:dyDescent="0.2">
      <c r="A12" s="342" t="s">
        <v>520</v>
      </c>
      <c r="B12" s="72" t="s">
        <v>1</v>
      </c>
      <c r="C12" s="158" t="s">
        <v>1166</v>
      </c>
      <c r="D12" s="208">
        <v>6</v>
      </c>
      <c r="E12" s="74"/>
      <c r="F12" s="74"/>
      <c r="G12" s="54"/>
      <c r="H12" s="54"/>
      <c r="I12" s="54"/>
      <c r="J12" s="54" t="s">
        <v>5</v>
      </c>
      <c r="K12" s="54" t="s">
        <v>5</v>
      </c>
    </row>
    <row r="13" spans="1:11" ht="19.5" customHeight="1" x14ac:dyDescent="0.2">
      <c r="A13" s="342" t="s">
        <v>521</v>
      </c>
      <c r="B13" s="60" t="s">
        <v>1</v>
      </c>
      <c r="C13" s="158" t="s">
        <v>3</v>
      </c>
      <c r="D13" s="148" t="s">
        <v>4</v>
      </c>
      <c r="E13" s="62"/>
      <c r="F13" s="62"/>
      <c r="G13" s="54"/>
      <c r="H13" s="54"/>
      <c r="I13" s="54"/>
      <c r="J13" s="54"/>
      <c r="K13" s="54"/>
    </row>
    <row r="14" spans="1:11" ht="27" x14ac:dyDescent="0.2">
      <c r="A14" s="342" t="s">
        <v>522</v>
      </c>
      <c r="B14" s="60" t="s">
        <v>1</v>
      </c>
      <c r="C14" s="158" t="s">
        <v>430</v>
      </c>
      <c r="D14" s="148" t="s">
        <v>4</v>
      </c>
      <c r="E14" s="62"/>
      <c r="F14" s="62"/>
      <c r="G14" s="54"/>
      <c r="H14" s="54"/>
      <c r="I14" s="54"/>
      <c r="J14" s="54"/>
      <c r="K14" s="54"/>
    </row>
    <row r="15" spans="1:11" ht="27" x14ac:dyDescent="0.2">
      <c r="A15" s="342" t="s">
        <v>523</v>
      </c>
      <c r="B15" s="60" t="s">
        <v>1</v>
      </c>
      <c r="C15" s="158" t="s">
        <v>431</v>
      </c>
      <c r="D15" s="148" t="s">
        <v>4</v>
      </c>
      <c r="E15" s="62"/>
      <c r="F15" s="62"/>
      <c r="G15" s="54"/>
      <c r="H15" s="54"/>
      <c r="I15" s="54"/>
      <c r="J15" s="54"/>
      <c r="K15" s="54"/>
    </row>
    <row r="16" spans="1:11" ht="27" x14ac:dyDescent="0.2">
      <c r="A16" s="342" t="s">
        <v>524</v>
      </c>
      <c r="B16" s="60" t="s">
        <v>1</v>
      </c>
      <c r="C16" s="158" t="s">
        <v>6</v>
      </c>
      <c r="D16" s="148" t="s">
        <v>4</v>
      </c>
      <c r="E16" s="62"/>
      <c r="F16" s="62"/>
      <c r="G16" s="54"/>
      <c r="H16" s="54"/>
      <c r="I16" s="54"/>
      <c r="J16" s="54"/>
      <c r="K16" s="54"/>
    </row>
    <row r="17" spans="1:11" ht="13.5" customHeight="1" x14ac:dyDescent="0.2">
      <c r="A17" s="342" t="s">
        <v>525</v>
      </c>
      <c r="B17" s="60" t="s">
        <v>1</v>
      </c>
      <c r="C17" s="158" t="s">
        <v>432</v>
      </c>
      <c r="D17" s="148" t="s">
        <v>4</v>
      </c>
      <c r="E17" s="62"/>
      <c r="F17" s="62"/>
      <c r="G17" s="54"/>
      <c r="H17" s="54"/>
      <c r="I17" s="54"/>
      <c r="J17" s="54"/>
      <c r="K17" s="54"/>
    </row>
    <row r="18" spans="1:11" ht="40.5" x14ac:dyDescent="0.2">
      <c r="A18" s="342" t="s">
        <v>526</v>
      </c>
      <c r="B18" s="60" t="s">
        <v>1</v>
      </c>
      <c r="C18" s="158" t="s">
        <v>433</v>
      </c>
      <c r="D18" s="62" t="s">
        <v>4</v>
      </c>
      <c r="E18" s="62"/>
      <c r="F18" s="62"/>
      <c r="G18" s="54"/>
      <c r="H18" s="54"/>
      <c r="I18" s="54"/>
      <c r="J18" s="54"/>
      <c r="K18" s="54"/>
    </row>
    <row r="19" spans="1:11" ht="15.75" customHeight="1" x14ac:dyDescent="0.2">
      <c r="A19" s="342" t="s">
        <v>527</v>
      </c>
      <c r="B19" s="335" t="s">
        <v>8</v>
      </c>
      <c r="C19" s="158" t="s">
        <v>9</v>
      </c>
      <c r="D19" s="62">
        <v>10</v>
      </c>
      <c r="E19" s="62"/>
      <c r="F19" s="62"/>
      <c r="G19" s="54"/>
      <c r="H19" s="54"/>
      <c r="I19" s="54"/>
      <c r="J19" s="54"/>
      <c r="K19" s="54"/>
    </row>
    <row r="20" spans="1:11" s="490" customFormat="1" ht="36.75" customHeight="1" x14ac:dyDescent="0.2">
      <c r="A20" s="489" t="s">
        <v>528</v>
      </c>
      <c r="B20" s="72" t="s">
        <v>8</v>
      </c>
      <c r="C20" s="151" t="s">
        <v>1494</v>
      </c>
      <c r="D20" s="254">
        <v>3</v>
      </c>
      <c r="E20" s="254"/>
      <c r="F20" s="254"/>
      <c r="G20" s="255"/>
      <c r="H20" s="255"/>
      <c r="I20" s="255"/>
      <c r="J20" s="255"/>
      <c r="K20" s="255"/>
    </row>
    <row r="21" spans="1:11" s="490" customFormat="1" ht="39" customHeight="1" x14ac:dyDescent="0.2">
      <c r="A21" s="489" t="s">
        <v>529</v>
      </c>
      <c r="B21" s="72" t="s">
        <v>8</v>
      </c>
      <c r="C21" s="151" t="s">
        <v>1495</v>
      </c>
      <c r="D21" s="254">
        <v>3</v>
      </c>
      <c r="E21" s="254"/>
      <c r="F21" s="254"/>
      <c r="G21" s="255"/>
      <c r="H21" s="255"/>
      <c r="I21" s="255"/>
      <c r="J21" s="255"/>
      <c r="K21" s="255"/>
    </row>
    <row r="22" spans="1:11" ht="40.5" x14ac:dyDescent="0.2">
      <c r="A22" s="342" t="s">
        <v>1235</v>
      </c>
      <c r="B22" s="335" t="s">
        <v>8</v>
      </c>
      <c r="C22" s="158" t="s">
        <v>1496</v>
      </c>
      <c r="D22" s="62">
        <v>6</v>
      </c>
      <c r="E22" s="62"/>
      <c r="F22" s="62"/>
      <c r="G22" s="54"/>
      <c r="H22" s="54"/>
      <c r="I22" s="54"/>
      <c r="J22" s="54"/>
      <c r="K22" s="54"/>
    </row>
    <row r="23" spans="1:11" ht="13.5" x14ac:dyDescent="0.2">
      <c r="A23" s="342"/>
      <c r="B23" s="60"/>
      <c r="C23" s="68" t="s">
        <v>18</v>
      </c>
      <c r="D23" s="67">
        <f>SUM(D11:D22)</f>
        <v>34</v>
      </c>
      <c r="E23" s="75">
        <f>SUM(E11:E22)</f>
        <v>0</v>
      </c>
      <c r="F23" s="62"/>
      <c r="G23" s="54"/>
      <c r="H23" s="54"/>
      <c r="I23" s="54"/>
      <c r="J23" s="54"/>
      <c r="K23" s="54"/>
    </row>
    <row r="24" spans="1:11" ht="13.5" x14ac:dyDescent="0.2">
      <c r="A24" s="342">
        <v>1.3</v>
      </c>
      <c r="B24" s="60"/>
      <c r="C24" s="69" t="s">
        <v>10</v>
      </c>
      <c r="D24" s="62"/>
      <c r="E24" s="62"/>
      <c r="F24" s="61"/>
      <c r="G24" s="54"/>
      <c r="H24" s="54"/>
      <c r="I24" s="54"/>
      <c r="J24" s="54"/>
      <c r="K24" s="54"/>
    </row>
    <row r="25" spans="1:11" ht="40.5" customHeight="1" x14ac:dyDescent="0.2">
      <c r="A25" s="342" t="s">
        <v>530</v>
      </c>
      <c r="B25" s="60" t="s">
        <v>1</v>
      </c>
      <c r="C25" s="61" t="s">
        <v>434</v>
      </c>
      <c r="D25" s="62" t="s">
        <v>4</v>
      </c>
      <c r="E25" s="278"/>
      <c r="F25" s="61"/>
      <c r="G25" s="54"/>
      <c r="H25" s="54"/>
      <c r="I25" s="54"/>
      <c r="J25" s="54"/>
      <c r="K25" s="54"/>
    </row>
    <row r="26" spans="1:11" ht="27" customHeight="1" x14ac:dyDescent="0.2">
      <c r="A26" s="342" t="s">
        <v>531</v>
      </c>
      <c r="B26" s="60" t="s">
        <v>1</v>
      </c>
      <c r="C26" s="61" t="s">
        <v>11</v>
      </c>
      <c r="D26" s="62" t="s">
        <v>4</v>
      </c>
      <c r="E26" s="62"/>
      <c r="F26" s="61"/>
      <c r="G26" s="54"/>
      <c r="H26" s="54"/>
      <c r="I26" s="54"/>
      <c r="J26" s="54"/>
      <c r="K26" s="54"/>
    </row>
    <row r="27" spans="1:11" ht="54" x14ac:dyDescent="0.2">
      <c r="A27" s="342" t="s">
        <v>532</v>
      </c>
      <c r="B27" s="60" t="s">
        <v>1</v>
      </c>
      <c r="C27" s="61" t="s">
        <v>1167</v>
      </c>
      <c r="D27" s="62">
        <v>20</v>
      </c>
      <c r="E27" s="499"/>
      <c r="F27" s="61"/>
      <c r="G27" s="54"/>
      <c r="H27" s="54"/>
      <c r="I27" s="54"/>
      <c r="J27" s="64"/>
      <c r="K27" s="64" t="s">
        <v>5</v>
      </c>
    </row>
    <row r="28" spans="1:11" ht="71.25" customHeight="1" x14ac:dyDescent="0.2">
      <c r="A28" s="342" t="s">
        <v>533</v>
      </c>
      <c r="B28" s="60" t="s">
        <v>1</v>
      </c>
      <c r="C28" s="61" t="s">
        <v>1168</v>
      </c>
      <c r="D28" s="62">
        <v>16</v>
      </c>
      <c r="E28" s="500"/>
      <c r="F28" s="61"/>
      <c r="G28" s="54"/>
      <c r="H28" s="54"/>
      <c r="I28" s="54"/>
      <c r="J28" s="54" t="s">
        <v>5</v>
      </c>
      <c r="K28" s="54"/>
    </row>
    <row r="29" spans="1:11" ht="52.5" customHeight="1" x14ac:dyDescent="0.2">
      <c r="A29" s="342" t="s">
        <v>534</v>
      </c>
      <c r="B29" s="60" t="s">
        <v>1</v>
      </c>
      <c r="C29" s="158" t="s">
        <v>14</v>
      </c>
      <c r="D29" s="62">
        <v>12</v>
      </c>
      <c r="E29" s="500"/>
      <c r="F29" s="61"/>
      <c r="G29" s="54"/>
      <c r="H29" s="54"/>
      <c r="I29" s="54" t="s">
        <v>5</v>
      </c>
      <c r="J29" s="54"/>
      <c r="K29" s="54"/>
    </row>
    <row r="30" spans="1:11" ht="42" customHeight="1" x14ac:dyDescent="0.2">
      <c r="A30" s="342" t="s">
        <v>535</v>
      </c>
      <c r="B30" s="136" t="s">
        <v>1</v>
      </c>
      <c r="C30" s="61" t="s">
        <v>513</v>
      </c>
      <c r="D30" s="135">
        <v>8</v>
      </c>
      <c r="E30" s="500"/>
      <c r="F30" s="61"/>
      <c r="G30" s="54" t="s">
        <v>5</v>
      </c>
      <c r="H30" s="54" t="s">
        <v>5</v>
      </c>
      <c r="I30" s="54"/>
      <c r="J30" s="54"/>
      <c r="K30" s="54"/>
    </row>
    <row r="31" spans="1:11" ht="21.75" customHeight="1" x14ac:dyDescent="0.2">
      <c r="A31" s="342" t="s">
        <v>536</v>
      </c>
      <c r="B31" s="60" t="s">
        <v>1</v>
      </c>
      <c r="C31" s="61" t="s">
        <v>13</v>
      </c>
      <c r="D31" s="62">
        <v>5</v>
      </c>
      <c r="E31" s="500"/>
      <c r="F31" s="61"/>
      <c r="G31" s="54"/>
      <c r="H31" s="54"/>
      <c r="I31" s="54"/>
      <c r="J31" s="54"/>
      <c r="K31" s="54"/>
    </row>
    <row r="32" spans="1:11" ht="21.75" customHeight="1" x14ac:dyDescent="0.2">
      <c r="A32" s="342" t="s">
        <v>537</v>
      </c>
      <c r="B32" s="60" t="s">
        <v>1</v>
      </c>
      <c r="C32" s="61" t="s">
        <v>12</v>
      </c>
      <c r="D32" s="62">
        <v>0</v>
      </c>
      <c r="E32" s="501"/>
      <c r="F32" s="61"/>
      <c r="G32" s="54"/>
      <c r="H32" s="54"/>
      <c r="I32" s="54"/>
      <c r="J32" s="54"/>
      <c r="K32" s="54"/>
    </row>
    <row r="33" spans="1:11" ht="21.75" customHeight="1" x14ac:dyDescent="0.2">
      <c r="A33" s="342" t="s">
        <v>538</v>
      </c>
      <c r="B33" s="60"/>
      <c r="C33" s="61" t="s">
        <v>429</v>
      </c>
      <c r="D33" s="62">
        <v>5</v>
      </c>
      <c r="E33" s="229"/>
      <c r="F33" s="61"/>
      <c r="G33" s="54"/>
      <c r="H33" s="54"/>
      <c r="I33" s="54"/>
      <c r="J33" s="54"/>
      <c r="K33" s="54"/>
    </row>
    <row r="34" spans="1:11" ht="13.5" x14ac:dyDescent="0.2">
      <c r="A34" s="342"/>
      <c r="B34" s="60"/>
      <c r="C34" s="210" t="s">
        <v>18</v>
      </c>
      <c r="D34" s="67">
        <f>SUM(D27+D33)</f>
        <v>25</v>
      </c>
      <c r="E34" s="137">
        <f>SUM(E27+E33)</f>
        <v>0</v>
      </c>
      <c r="F34" s="61"/>
      <c r="G34" s="54"/>
      <c r="H34" s="54"/>
      <c r="I34" s="54"/>
      <c r="J34" s="54"/>
      <c r="K34" s="54"/>
    </row>
    <row r="35" spans="1:11" ht="13.5" x14ac:dyDescent="0.2">
      <c r="A35" s="342">
        <v>1.4</v>
      </c>
      <c r="B35" s="60"/>
      <c r="C35" s="69" t="s">
        <v>16</v>
      </c>
      <c r="D35" s="62"/>
      <c r="E35" s="62"/>
      <c r="F35" s="61"/>
      <c r="G35" s="54"/>
      <c r="H35" s="54"/>
      <c r="I35" s="54"/>
      <c r="J35" s="54"/>
      <c r="K35" s="54"/>
    </row>
    <row r="36" spans="1:11" ht="18.75" customHeight="1" x14ac:dyDescent="0.2">
      <c r="A36" s="342" t="s">
        <v>539</v>
      </c>
      <c r="B36" s="136" t="s">
        <v>1</v>
      </c>
      <c r="C36" s="61" t="s">
        <v>261</v>
      </c>
      <c r="D36" s="62" t="s">
        <v>4</v>
      </c>
      <c r="E36" s="135"/>
      <c r="F36" s="61"/>
      <c r="G36" s="54"/>
      <c r="H36" s="54"/>
      <c r="I36" s="54"/>
      <c r="J36" s="54"/>
      <c r="K36" s="54"/>
    </row>
    <row r="37" spans="1:11" ht="84" customHeight="1" x14ac:dyDescent="0.2">
      <c r="A37" s="342" t="s">
        <v>540</v>
      </c>
      <c r="B37" s="60" t="s">
        <v>1</v>
      </c>
      <c r="C37" s="61" t="s">
        <v>1236</v>
      </c>
      <c r="D37" s="62">
        <v>15</v>
      </c>
      <c r="E37" s="499"/>
      <c r="F37" s="61"/>
      <c r="G37" s="54"/>
      <c r="H37" s="54"/>
      <c r="I37" s="54"/>
      <c r="J37" s="54"/>
      <c r="K37" s="54"/>
    </row>
    <row r="38" spans="1:11" ht="53.25" customHeight="1" x14ac:dyDescent="0.2">
      <c r="A38" s="342" t="s">
        <v>541</v>
      </c>
      <c r="B38" s="60" t="s">
        <v>1</v>
      </c>
      <c r="C38" s="61" t="s">
        <v>1071</v>
      </c>
      <c r="D38" s="62">
        <v>12</v>
      </c>
      <c r="E38" s="500"/>
      <c r="F38" s="61"/>
      <c r="G38" s="54"/>
      <c r="H38" s="54"/>
      <c r="I38" s="54"/>
      <c r="J38" s="54"/>
      <c r="K38" s="54" t="s">
        <v>5</v>
      </c>
    </row>
    <row r="39" spans="1:11" ht="54" x14ac:dyDescent="0.2">
      <c r="A39" s="342" t="s">
        <v>542</v>
      </c>
      <c r="B39" s="60" t="s">
        <v>1</v>
      </c>
      <c r="C39" s="61" t="s">
        <v>1072</v>
      </c>
      <c r="D39" s="62">
        <v>9</v>
      </c>
      <c r="E39" s="500"/>
      <c r="F39" s="61"/>
      <c r="G39" s="54"/>
      <c r="H39" s="54"/>
      <c r="I39" s="54"/>
      <c r="J39" s="54" t="s">
        <v>5</v>
      </c>
      <c r="K39" s="54"/>
    </row>
    <row r="40" spans="1:11" ht="63.75" customHeight="1" x14ac:dyDescent="0.2">
      <c r="A40" s="342" t="s">
        <v>543</v>
      </c>
      <c r="B40" s="60" t="s">
        <v>1</v>
      </c>
      <c r="C40" s="61" t="s">
        <v>1073</v>
      </c>
      <c r="D40" s="62">
        <v>7</v>
      </c>
      <c r="E40" s="500"/>
      <c r="F40" s="61"/>
      <c r="G40" s="54"/>
      <c r="H40" s="54"/>
      <c r="I40" s="54" t="s">
        <v>5</v>
      </c>
      <c r="J40" s="54"/>
      <c r="K40" s="54"/>
    </row>
    <row r="41" spans="1:11" ht="32.25" customHeight="1" x14ac:dyDescent="0.2">
      <c r="A41" s="342" t="s">
        <v>544</v>
      </c>
      <c r="B41" s="60" t="s">
        <v>1</v>
      </c>
      <c r="C41" s="61" t="s">
        <v>1074</v>
      </c>
      <c r="D41" s="62">
        <v>5</v>
      </c>
      <c r="E41" s="500"/>
      <c r="F41" s="61"/>
      <c r="G41" s="54" t="s">
        <v>5</v>
      </c>
      <c r="H41" s="54" t="s">
        <v>5</v>
      </c>
      <c r="I41" s="54"/>
      <c r="J41" s="54"/>
      <c r="K41" s="54"/>
    </row>
    <row r="42" spans="1:11" ht="35.25" customHeight="1" x14ac:dyDescent="0.2">
      <c r="A42" s="342" t="s">
        <v>545</v>
      </c>
      <c r="B42" s="60" t="s">
        <v>1</v>
      </c>
      <c r="C42" s="61" t="s">
        <v>17</v>
      </c>
      <c r="D42" s="62">
        <v>0</v>
      </c>
      <c r="E42" s="501"/>
      <c r="F42" s="61"/>
      <c r="G42" s="54"/>
      <c r="H42" s="54"/>
      <c r="I42" s="54"/>
      <c r="J42" s="54"/>
      <c r="K42" s="54"/>
    </row>
    <row r="43" spans="1:11" ht="23.25" customHeight="1" x14ac:dyDescent="0.2">
      <c r="A43" s="342" t="s">
        <v>546</v>
      </c>
      <c r="B43" s="60"/>
      <c r="C43" s="61" t="s">
        <v>426</v>
      </c>
      <c r="D43" s="62">
        <v>5</v>
      </c>
      <c r="E43" s="229"/>
      <c r="F43" s="61"/>
      <c r="G43" s="54"/>
      <c r="H43" s="54"/>
      <c r="I43" s="54"/>
      <c r="J43" s="54"/>
      <c r="K43" s="54"/>
    </row>
    <row r="44" spans="1:11" ht="13.5" x14ac:dyDescent="0.2">
      <c r="A44" s="342"/>
      <c r="B44" s="60"/>
      <c r="C44" s="68" t="s">
        <v>18</v>
      </c>
      <c r="D44" s="67">
        <f>SUM(D37+D43)</f>
        <v>20</v>
      </c>
      <c r="E44" s="137">
        <f>SUM(E37+E43)</f>
        <v>0</v>
      </c>
      <c r="F44" s="61"/>
      <c r="G44" s="54"/>
      <c r="H44" s="54"/>
      <c r="I44" s="54"/>
      <c r="J44" s="54"/>
      <c r="K44" s="54"/>
    </row>
    <row r="45" spans="1:11" ht="13.5" x14ac:dyDescent="0.2">
      <c r="A45" s="342"/>
      <c r="B45" s="60"/>
      <c r="C45" s="68"/>
      <c r="D45" s="67"/>
      <c r="E45" s="62"/>
      <c r="F45" s="61"/>
      <c r="G45" s="54"/>
      <c r="H45" s="54"/>
      <c r="I45" s="54"/>
      <c r="J45" s="54"/>
      <c r="K45" s="54"/>
    </row>
    <row r="46" spans="1:11" ht="13.5" x14ac:dyDescent="0.2">
      <c r="A46" s="342">
        <v>1.5</v>
      </c>
      <c r="B46" s="60"/>
      <c r="C46" s="69" t="s">
        <v>19</v>
      </c>
      <c r="D46" s="62"/>
      <c r="E46" s="62"/>
      <c r="F46" s="61"/>
      <c r="G46" s="54"/>
      <c r="H46" s="54"/>
      <c r="I46" s="54"/>
      <c r="J46" s="54"/>
      <c r="K46" s="54"/>
    </row>
    <row r="47" spans="1:11" ht="36.75" customHeight="1" x14ac:dyDescent="0.2">
      <c r="A47" s="342" t="s">
        <v>547</v>
      </c>
      <c r="B47" s="60" t="s">
        <v>1</v>
      </c>
      <c r="C47" s="61" t="s">
        <v>20</v>
      </c>
      <c r="D47" s="62" t="s">
        <v>4</v>
      </c>
      <c r="E47" s="62"/>
      <c r="F47" s="61"/>
      <c r="G47" s="54"/>
      <c r="H47" s="54"/>
      <c r="I47" s="54"/>
      <c r="J47" s="54"/>
      <c r="K47" s="54"/>
    </row>
    <row r="48" spans="1:11" ht="23.25" customHeight="1" x14ac:dyDescent="0.2">
      <c r="A48" s="342" t="s">
        <v>548</v>
      </c>
      <c r="B48" s="67" t="s">
        <v>1</v>
      </c>
      <c r="C48" s="158" t="s">
        <v>427</v>
      </c>
      <c r="D48" s="211" t="s">
        <v>4</v>
      </c>
      <c r="E48" s="84"/>
      <c r="F48" s="85"/>
      <c r="G48" s="54"/>
      <c r="H48" s="54"/>
      <c r="I48" s="54"/>
      <c r="J48" s="54"/>
      <c r="K48" s="54"/>
    </row>
    <row r="49" spans="1:11" ht="30.75" customHeight="1" x14ac:dyDescent="0.2">
      <c r="A49" s="342" t="s">
        <v>549</v>
      </c>
      <c r="B49" s="67" t="s">
        <v>1</v>
      </c>
      <c r="C49" s="61" t="s">
        <v>435</v>
      </c>
      <c r="D49" s="62" t="s">
        <v>4</v>
      </c>
      <c r="E49" s="84"/>
      <c r="F49" s="85"/>
      <c r="G49" s="54"/>
      <c r="H49" s="54"/>
      <c r="I49" s="54"/>
      <c r="J49" s="54"/>
      <c r="K49" s="54"/>
    </row>
    <row r="50" spans="1:11" ht="33" customHeight="1" x14ac:dyDescent="0.2">
      <c r="A50" s="342" t="s">
        <v>550</v>
      </c>
      <c r="B50" s="67" t="s">
        <v>1</v>
      </c>
      <c r="C50" s="61" t="s">
        <v>436</v>
      </c>
      <c r="D50" s="62" t="s">
        <v>4</v>
      </c>
      <c r="E50" s="62"/>
      <c r="F50" s="61"/>
      <c r="G50" s="54"/>
      <c r="H50" s="54"/>
      <c r="I50" s="54"/>
      <c r="J50" s="54"/>
      <c r="K50" s="54"/>
    </row>
    <row r="51" spans="1:11" ht="25.5" customHeight="1" x14ac:dyDescent="0.2">
      <c r="A51" s="342" t="s">
        <v>551</v>
      </c>
      <c r="B51" s="67" t="s">
        <v>1</v>
      </c>
      <c r="C51" s="158" t="s">
        <v>22</v>
      </c>
      <c r="D51" s="148" t="s">
        <v>4</v>
      </c>
      <c r="E51" s="62"/>
      <c r="F51" s="61"/>
      <c r="G51" s="54"/>
      <c r="H51" s="54"/>
      <c r="I51" s="54"/>
      <c r="J51" s="54"/>
      <c r="K51" s="54"/>
    </row>
    <row r="52" spans="1:11" ht="29.25" customHeight="1" x14ac:dyDescent="0.2">
      <c r="A52" s="342" t="s">
        <v>552</v>
      </c>
      <c r="B52" s="67" t="s">
        <v>1</v>
      </c>
      <c r="C52" s="158" t="s">
        <v>7</v>
      </c>
      <c r="D52" s="148" t="s">
        <v>4</v>
      </c>
      <c r="E52" s="62"/>
      <c r="F52" s="61"/>
      <c r="G52" s="54"/>
      <c r="H52" s="54"/>
      <c r="I52" s="54"/>
      <c r="J52" s="54"/>
      <c r="K52" s="54"/>
    </row>
    <row r="53" spans="1:11" ht="21" customHeight="1" x14ac:dyDescent="0.2">
      <c r="A53" s="342" t="s">
        <v>553</v>
      </c>
      <c r="B53" s="67" t="s">
        <v>1</v>
      </c>
      <c r="C53" s="61" t="s">
        <v>428</v>
      </c>
      <c r="D53" s="62" t="s">
        <v>4</v>
      </c>
      <c r="E53" s="62"/>
      <c r="F53" s="61"/>
      <c r="G53" s="54"/>
      <c r="H53" s="54"/>
      <c r="I53" s="54"/>
      <c r="J53" s="54"/>
      <c r="K53" s="54"/>
    </row>
    <row r="54" spans="1:11" ht="22.5" customHeight="1" x14ac:dyDescent="0.2">
      <c r="A54" s="342" t="s">
        <v>554</v>
      </c>
      <c r="B54" s="67" t="s">
        <v>1</v>
      </c>
      <c r="C54" s="158" t="s">
        <v>278</v>
      </c>
      <c r="D54" s="148">
        <v>4</v>
      </c>
      <c r="E54" s="62"/>
      <c r="F54" s="61"/>
      <c r="G54" s="54"/>
      <c r="H54" s="54"/>
      <c r="I54" s="54"/>
      <c r="J54" s="54"/>
      <c r="K54" s="54"/>
    </row>
    <row r="55" spans="1:11" ht="18.600000000000001" customHeight="1" x14ac:dyDescent="0.2">
      <c r="A55" s="342" t="s">
        <v>555</v>
      </c>
      <c r="B55" s="137" t="s">
        <v>1</v>
      </c>
      <c r="C55" s="158" t="s">
        <v>1172</v>
      </c>
      <c r="D55" s="148">
        <v>5</v>
      </c>
      <c r="E55" s="422"/>
      <c r="F55" s="61"/>
      <c r="G55" s="54"/>
      <c r="H55" s="54"/>
      <c r="I55" s="54"/>
      <c r="J55" s="54"/>
      <c r="K55" s="54"/>
    </row>
    <row r="56" spans="1:11" ht="24" customHeight="1" x14ac:dyDescent="0.2">
      <c r="A56" s="342" t="s">
        <v>556</v>
      </c>
      <c r="B56" s="424" t="s">
        <v>1</v>
      </c>
      <c r="C56" s="158" t="s">
        <v>1169</v>
      </c>
      <c r="D56" s="148">
        <v>3</v>
      </c>
      <c r="E56" s="422"/>
      <c r="F56" s="61"/>
      <c r="G56" s="54"/>
      <c r="H56" s="54"/>
      <c r="I56" s="54"/>
      <c r="J56" s="54"/>
      <c r="K56" s="54"/>
    </row>
    <row r="57" spans="1:11" ht="27.75" customHeight="1" x14ac:dyDescent="0.2">
      <c r="A57" s="342" t="s">
        <v>557</v>
      </c>
      <c r="B57" s="397" t="s">
        <v>1</v>
      </c>
      <c r="C57" s="158" t="s">
        <v>1170</v>
      </c>
      <c r="D57" s="148">
        <v>2</v>
      </c>
      <c r="E57" s="422"/>
      <c r="F57" s="61"/>
      <c r="G57" s="54"/>
      <c r="H57" s="54"/>
      <c r="I57" s="54"/>
      <c r="J57" s="54"/>
      <c r="K57" s="54"/>
    </row>
    <row r="58" spans="1:11" ht="32.25" customHeight="1" x14ac:dyDescent="0.2">
      <c r="A58" s="342" t="s">
        <v>558</v>
      </c>
      <c r="B58" s="137" t="s">
        <v>1</v>
      </c>
      <c r="C58" s="158" t="s">
        <v>21</v>
      </c>
      <c r="D58" s="148">
        <v>0</v>
      </c>
      <c r="E58" s="421"/>
      <c r="F58" s="61"/>
      <c r="G58" s="54"/>
      <c r="H58" s="54"/>
      <c r="I58" s="54"/>
      <c r="J58" s="54"/>
      <c r="K58" s="54"/>
    </row>
    <row r="59" spans="1:11" ht="18.600000000000001" customHeight="1" x14ac:dyDescent="0.2">
      <c r="A59" s="342" t="s">
        <v>1171</v>
      </c>
      <c r="B59" s="424" t="s">
        <v>8</v>
      </c>
      <c r="C59" s="158" t="s">
        <v>1174</v>
      </c>
      <c r="D59" s="148">
        <v>10</v>
      </c>
      <c r="E59" s="499"/>
      <c r="F59" s="61"/>
      <c r="G59" s="54"/>
      <c r="H59" s="54"/>
      <c r="I59" s="54"/>
      <c r="J59" s="54"/>
      <c r="K59" s="54"/>
    </row>
    <row r="60" spans="1:11" ht="18.600000000000001" customHeight="1" x14ac:dyDescent="0.2">
      <c r="A60" s="342" t="s">
        <v>1175</v>
      </c>
      <c r="B60" s="424" t="s">
        <v>8</v>
      </c>
      <c r="C60" s="158" t="s">
        <v>1173</v>
      </c>
      <c r="D60" s="148">
        <v>5</v>
      </c>
      <c r="E60" s="501"/>
      <c r="F60" s="61"/>
      <c r="G60" s="54"/>
      <c r="H60" s="54"/>
      <c r="I60" s="54"/>
      <c r="J60" s="54"/>
      <c r="K60" s="54"/>
    </row>
    <row r="61" spans="1:11" ht="30" customHeight="1" x14ac:dyDescent="0.2">
      <c r="A61" s="342" t="s">
        <v>1176</v>
      </c>
      <c r="B61" s="67"/>
      <c r="C61" s="61" t="s">
        <v>1525</v>
      </c>
      <c r="D61" s="148">
        <v>10</v>
      </c>
      <c r="E61" s="88"/>
      <c r="F61" s="61"/>
      <c r="G61" s="54"/>
      <c r="H61" s="54"/>
      <c r="I61" s="54"/>
      <c r="J61" s="54"/>
      <c r="K61" s="54"/>
    </row>
    <row r="62" spans="1:11" ht="29.25" customHeight="1" x14ac:dyDescent="0.2">
      <c r="A62" s="342"/>
      <c r="B62" s="424"/>
      <c r="C62" s="68" t="s">
        <v>18</v>
      </c>
      <c r="D62" s="425">
        <f>SUM(D54+D55+D56+D57+D58+D59+D61)</f>
        <v>34</v>
      </c>
      <c r="E62" s="425">
        <f>SUM(E54+E55+E56+E57+E58+E59+E61)</f>
        <v>0</v>
      </c>
      <c r="F62" s="61"/>
      <c r="G62" s="54"/>
      <c r="H62" s="54"/>
      <c r="I62" s="54"/>
      <c r="J62" s="54"/>
      <c r="K62" s="54"/>
    </row>
  </sheetData>
  <mergeCells count="4">
    <mergeCell ref="E27:E32"/>
    <mergeCell ref="E37:E42"/>
    <mergeCell ref="E59:E60"/>
    <mergeCell ref="E3:E7"/>
  </mergeCells>
  <pageMargins left="0.7" right="0.7" top="0.75" bottom="0.75" header="0.3" footer="0.3"/>
  <pageSetup paperSize="9" orientation="landscape" r:id="rId1"/>
  <headerFooter>
    <oddHeader>&amp;C&amp;"-,Bold Italic"&amp;14Hotel - Section One - &amp;A</oddHeader>
  </headerFooter>
  <rowBreaks count="2" manualBreakCount="2">
    <brk id="23" max="16383" man="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view="pageLayout" topLeftCell="A46" zoomScale="115" zoomScaleNormal="115" zoomScalePageLayoutView="115" workbookViewId="0">
      <selection activeCell="C46" sqref="C46"/>
    </sheetView>
  </sheetViews>
  <sheetFormatPr defaultColWidth="9.140625" defaultRowHeight="12" x14ac:dyDescent="0.2"/>
  <cols>
    <col min="1" max="1" width="4.85546875" style="356" customWidth="1"/>
    <col min="2" max="2" width="5.140625" style="56" customWidth="1"/>
    <col min="3" max="3" width="52.140625" style="56" customWidth="1"/>
    <col min="4" max="5" width="7.28515625" style="56" customWidth="1"/>
    <col min="6" max="6" width="31.140625" style="56" customWidth="1"/>
    <col min="7" max="7" width="4.5703125" style="56" customWidth="1"/>
    <col min="8" max="8" width="4.7109375" style="56" customWidth="1"/>
    <col min="9" max="9" width="4.140625" style="56" customWidth="1"/>
    <col min="10" max="10" width="4.85546875" style="56" customWidth="1"/>
    <col min="11" max="11" width="5" style="56" customWidth="1"/>
    <col min="12" max="13" width="3.85546875" style="56" customWidth="1"/>
    <col min="14" max="16384" width="9.140625" style="56"/>
  </cols>
  <sheetData>
    <row r="1" spans="1:11" ht="42" customHeight="1" x14ac:dyDescent="0.2">
      <c r="A1" s="347">
        <v>2</v>
      </c>
      <c r="B1" s="323"/>
      <c r="C1" s="324" t="s">
        <v>193</v>
      </c>
      <c r="D1" s="325" t="s">
        <v>189</v>
      </c>
      <c r="E1" s="325" t="s">
        <v>190</v>
      </c>
      <c r="F1" s="325" t="s">
        <v>191</v>
      </c>
      <c r="G1" s="370" t="s">
        <v>24</v>
      </c>
      <c r="H1" s="370" t="s">
        <v>25</v>
      </c>
      <c r="I1" s="370" t="s">
        <v>26</v>
      </c>
      <c r="J1" s="370" t="s">
        <v>27</v>
      </c>
      <c r="K1" s="370" t="s">
        <v>28</v>
      </c>
    </row>
    <row r="2" spans="1:11" s="59" customFormat="1" ht="28.5" customHeight="1" x14ac:dyDescent="0.2">
      <c r="A2" s="327">
        <v>2.1</v>
      </c>
      <c r="B2" s="72"/>
      <c r="C2" s="82" t="s">
        <v>29</v>
      </c>
      <c r="D2" s="171"/>
      <c r="E2" s="86"/>
      <c r="F2" s="86"/>
      <c r="G2" s="71"/>
      <c r="H2" s="71"/>
      <c r="I2" s="71"/>
      <c r="J2" s="71"/>
      <c r="K2" s="71"/>
    </row>
    <row r="3" spans="1:11" ht="74.25" customHeight="1" x14ac:dyDescent="0.2">
      <c r="A3" s="326" t="s">
        <v>559</v>
      </c>
      <c r="B3" s="423" t="s">
        <v>1</v>
      </c>
      <c r="C3" s="61" t="s">
        <v>1075</v>
      </c>
      <c r="D3" s="422" t="s">
        <v>4</v>
      </c>
      <c r="E3" s="420"/>
      <c r="F3" s="61"/>
      <c r="G3" s="54"/>
      <c r="H3" s="54"/>
      <c r="I3" s="54"/>
      <c r="J3" s="54"/>
      <c r="K3" s="54"/>
    </row>
    <row r="4" spans="1:11" ht="27" customHeight="1" x14ac:dyDescent="0.2">
      <c r="A4" s="326" t="s">
        <v>560</v>
      </c>
      <c r="B4" s="60" t="s">
        <v>1</v>
      </c>
      <c r="C4" s="61" t="s">
        <v>1180</v>
      </c>
      <c r="D4" s="62" t="s">
        <v>4</v>
      </c>
      <c r="E4" s="62"/>
      <c r="F4" s="61"/>
      <c r="G4" s="54"/>
      <c r="H4" s="54"/>
      <c r="I4" s="54"/>
      <c r="J4" s="54"/>
      <c r="K4" s="54"/>
    </row>
    <row r="5" spans="1:11" ht="27" customHeight="1" x14ac:dyDescent="0.2">
      <c r="A5" s="326" t="s">
        <v>561</v>
      </c>
      <c r="B5" s="423" t="s">
        <v>1</v>
      </c>
      <c r="C5" s="61" t="s">
        <v>1178</v>
      </c>
      <c r="D5" s="422">
        <v>8</v>
      </c>
      <c r="E5" s="499"/>
      <c r="F5" s="61"/>
      <c r="G5" s="54"/>
      <c r="H5" s="54"/>
      <c r="I5" s="54"/>
      <c r="J5" s="54"/>
      <c r="K5" s="54"/>
    </row>
    <row r="6" spans="1:11" ht="26.25" customHeight="1" x14ac:dyDescent="0.2">
      <c r="A6" s="326" t="s">
        <v>562</v>
      </c>
      <c r="B6" s="60" t="s">
        <v>1</v>
      </c>
      <c r="C6" s="61" t="s">
        <v>1179</v>
      </c>
      <c r="D6" s="62">
        <v>6</v>
      </c>
      <c r="E6" s="500"/>
      <c r="F6" s="61"/>
      <c r="G6" s="54"/>
      <c r="H6" s="54"/>
      <c r="I6" s="54"/>
      <c r="J6" s="54"/>
      <c r="K6" s="54"/>
    </row>
    <row r="7" spans="1:11" ht="26.25" customHeight="1" x14ac:dyDescent="0.2">
      <c r="A7" s="326" t="s">
        <v>563</v>
      </c>
      <c r="B7" s="60" t="s">
        <v>1</v>
      </c>
      <c r="C7" s="61" t="s">
        <v>1181</v>
      </c>
      <c r="D7" s="62">
        <v>4</v>
      </c>
      <c r="E7" s="500"/>
      <c r="F7" s="61"/>
      <c r="G7" s="54"/>
      <c r="H7" s="54"/>
      <c r="I7" s="54"/>
      <c r="J7" s="54"/>
      <c r="K7" s="54"/>
    </row>
    <row r="8" spans="1:11" ht="19.899999999999999" customHeight="1" x14ac:dyDescent="0.2">
      <c r="A8" s="326" t="s">
        <v>564</v>
      </c>
      <c r="B8" s="60" t="s">
        <v>1</v>
      </c>
      <c r="C8" s="61" t="s">
        <v>30</v>
      </c>
      <c r="D8" s="62">
        <v>3</v>
      </c>
      <c r="E8" s="501"/>
      <c r="F8" s="61"/>
      <c r="G8" s="54"/>
      <c r="H8" s="54"/>
      <c r="I8" s="54"/>
      <c r="J8" s="54"/>
      <c r="K8" s="54"/>
    </row>
    <row r="9" spans="1:11" ht="31.15" customHeight="1" x14ac:dyDescent="0.2">
      <c r="A9" s="326" t="s">
        <v>565</v>
      </c>
      <c r="B9" s="60" t="s">
        <v>1</v>
      </c>
      <c r="C9" s="61" t="s">
        <v>1182</v>
      </c>
      <c r="D9" s="62" t="s">
        <v>4</v>
      </c>
      <c r="E9" s="62"/>
      <c r="F9" s="61"/>
      <c r="G9" s="54"/>
      <c r="H9" s="54"/>
      <c r="I9" s="54"/>
      <c r="J9" s="54"/>
      <c r="K9" s="54"/>
    </row>
    <row r="10" spans="1:11" ht="36.75" customHeight="1" x14ac:dyDescent="0.2">
      <c r="A10" s="326" t="s">
        <v>566</v>
      </c>
      <c r="B10" s="60" t="s">
        <v>1</v>
      </c>
      <c r="C10" s="88" t="s">
        <v>1183</v>
      </c>
      <c r="D10" s="62">
        <v>5</v>
      </c>
      <c r="E10" s="62"/>
      <c r="F10" s="61"/>
      <c r="G10" s="54"/>
      <c r="H10" s="54"/>
      <c r="I10" s="54"/>
      <c r="J10" s="54"/>
      <c r="K10" s="54"/>
    </row>
    <row r="11" spans="1:11" ht="30.75" customHeight="1" x14ac:dyDescent="0.2">
      <c r="A11" s="326" t="s">
        <v>1177</v>
      </c>
      <c r="B11" s="54"/>
      <c r="C11" s="61" t="s">
        <v>499</v>
      </c>
      <c r="D11" s="74">
        <v>10</v>
      </c>
      <c r="E11" s="54"/>
      <c r="F11" s="54"/>
      <c r="G11" s="54"/>
      <c r="H11" s="54"/>
      <c r="I11" s="54"/>
      <c r="J11" s="54"/>
      <c r="K11" s="54"/>
    </row>
    <row r="12" spans="1:11" ht="18.75" customHeight="1" x14ac:dyDescent="0.25">
      <c r="A12" s="326"/>
      <c r="B12" s="54"/>
      <c r="C12" s="89" t="s">
        <v>18</v>
      </c>
      <c r="D12" s="86">
        <f>SUM(D5+D10+D11)</f>
        <v>23</v>
      </c>
      <c r="E12" s="86">
        <f>SUM(E5+E10+E11)</f>
        <v>0</v>
      </c>
      <c r="F12" s="54"/>
      <c r="G12" s="54"/>
      <c r="H12" s="54"/>
      <c r="I12" s="54"/>
      <c r="J12" s="54"/>
      <c r="K12" s="54"/>
    </row>
    <row r="13" spans="1:11" ht="21" customHeight="1" x14ac:dyDescent="0.2">
      <c r="A13" s="326">
        <v>2.2000000000000002</v>
      </c>
      <c r="B13" s="60"/>
      <c r="C13" s="69" t="s">
        <v>31</v>
      </c>
      <c r="D13" s="62"/>
      <c r="E13" s="67"/>
      <c r="F13" s="69"/>
      <c r="G13" s="54"/>
      <c r="H13" s="54"/>
      <c r="I13" s="54"/>
      <c r="J13" s="54"/>
      <c r="K13" s="54"/>
    </row>
    <row r="14" spans="1:11" ht="31.5" customHeight="1" x14ac:dyDescent="0.2">
      <c r="A14" s="326" t="s">
        <v>567</v>
      </c>
      <c r="B14" s="60" t="s">
        <v>1</v>
      </c>
      <c r="C14" s="61" t="s">
        <v>437</v>
      </c>
      <c r="D14" s="62" t="s">
        <v>4</v>
      </c>
      <c r="E14" s="62"/>
      <c r="F14" s="61"/>
      <c r="G14" s="54"/>
      <c r="H14" s="54"/>
      <c r="I14" s="54"/>
      <c r="J14" s="54"/>
      <c r="K14" s="54"/>
    </row>
    <row r="15" spans="1:11" ht="24" customHeight="1" x14ac:dyDescent="0.2">
      <c r="A15" s="326" t="s">
        <v>568</v>
      </c>
      <c r="B15" s="60" t="s">
        <v>1</v>
      </c>
      <c r="C15" s="158" t="s">
        <v>32</v>
      </c>
      <c r="D15" s="211" t="s">
        <v>4</v>
      </c>
      <c r="E15" s="62"/>
      <c r="F15" s="61"/>
      <c r="G15" s="54"/>
      <c r="H15" s="54"/>
      <c r="I15" s="54"/>
      <c r="J15" s="54"/>
      <c r="K15" s="54"/>
    </row>
    <row r="16" spans="1:11" ht="18" customHeight="1" x14ac:dyDescent="0.2">
      <c r="A16" s="326" t="s">
        <v>569</v>
      </c>
      <c r="B16" s="60" t="s">
        <v>1</v>
      </c>
      <c r="C16" s="158" t="s">
        <v>33</v>
      </c>
      <c r="D16" s="148">
        <v>10</v>
      </c>
      <c r="E16" s="499"/>
      <c r="F16" s="61"/>
      <c r="G16" s="54"/>
      <c r="H16" s="54"/>
      <c r="I16" s="54"/>
      <c r="J16" s="54"/>
      <c r="K16" s="54"/>
    </row>
    <row r="17" spans="1:11" ht="18.75" customHeight="1" x14ac:dyDescent="0.2">
      <c r="A17" s="326" t="s">
        <v>570</v>
      </c>
      <c r="B17" s="60" t="s">
        <v>1</v>
      </c>
      <c r="C17" s="158" t="s">
        <v>1237</v>
      </c>
      <c r="D17" s="148">
        <v>6</v>
      </c>
      <c r="E17" s="501"/>
      <c r="F17" s="62"/>
      <c r="G17" s="54"/>
      <c r="H17" s="54"/>
      <c r="I17" s="54"/>
      <c r="J17" s="54"/>
      <c r="K17" s="54"/>
    </row>
    <row r="18" spans="1:11" ht="102" customHeight="1" x14ac:dyDescent="0.2">
      <c r="A18" s="326" t="s">
        <v>571</v>
      </c>
      <c r="B18" s="60" t="s">
        <v>1</v>
      </c>
      <c r="C18" s="61" t="s">
        <v>1076</v>
      </c>
      <c r="D18" s="62">
        <v>25</v>
      </c>
      <c r="E18" s="499"/>
      <c r="F18" s="61"/>
      <c r="G18" s="54"/>
      <c r="H18" s="54"/>
      <c r="I18" s="54"/>
      <c r="J18" s="54"/>
      <c r="K18" s="54"/>
    </row>
    <row r="19" spans="1:11" ht="41.25" customHeight="1" x14ac:dyDescent="0.2">
      <c r="A19" s="326" t="s">
        <v>572</v>
      </c>
      <c r="B19" s="60" t="s">
        <v>1</v>
      </c>
      <c r="C19" s="61" t="s">
        <v>1077</v>
      </c>
      <c r="D19" s="62">
        <v>15</v>
      </c>
      <c r="E19" s="500"/>
      <c r="F19" s="61"/>
      <c r="G19" s="54"/>
      <c r="H19" s="54"/>
      <c r="I19" s="54"/>
      <c r="J19" s="54"/>
      <c r="K19" s="54"/>
    </row>
    <row r="20" spans="1:11" ht="34.5" customHeight="1" x14ac:dyDescent="0.2">
      <c r="A20" s="326" t="s">
        <v>573</v>
      </c>
      <c r="B20" s="60" t="s">
        <v>1</v>
      </c>
      <c r="C20" s="61" t="s">
        <v>438</v>
      </c>
      <c r="D20" s="62">
        <v>10</v>
      </c>
      <c r="E20" s="500"/>
      <c r="F20" s="61"/>
      <c r="G20" s="54"/>
      <c r="H20" s="54"/>
      <c r="I20" s="54"/>
      <c r="J20" s="54"/>
      <c r="K20" s="54"/>
    </row>
    <row r="21" spans="1:11" ht="39.75" customHeight="1" x14ac:dyDescent="0.2">
      <c r="A21" s="326" t="s">
        <v>574</v>
      </c>
      <c r="B21" s="60" t="s">
        <v>1</v>
      </c>
      <c r="C21" s="61" t="s">
        <v>35</v>
      </c>
      <c r="D21" s="62">
        <v>5</v>
      </c>
      <c r="E21" s="500"/>
      <c r="F21" s="61"/>
      <c r="G21" s="54"/>
      <c r="H21" s="54"/>
      <c r="I21" s="54"/>
      <c r="J21" s="54"/>
      <c r="K21" s="54"/>
    </row>
    <row r="22" spans="1:11" ht="58.5" customHeight="1" x14ac:dyDescent="0.2">
      <c r="A22" s="326" t="s">
        <v>575</v>
      </c>
      <c r="B22" s="60" t="s">
        <v>1</v>
      </c>
      <c r="C22" s="61" t="s">
        <v>34</v>
      </c>
      <c r="D22" s="62">
        <v>0</v>
      </c>
      <c r="E22" s="500"/>
      <c r="F22" s="61"/>
      <c r="G22" s="54"/>
      <c r="H22" s="54"/>
      <c r="I22" s="54"/>
      <c r="J22" s="54"/>
      <c r="K22" s="54"/>
    </row>
    <row r="23" spans="1:11" ht="29.25" customHeight="1" x14ac:dyDescent="0.2">
      <c r="A23" s="326" t="s">
        <v>576</v>
      </c>
      <c r="B23" s="60"/>
      <c r="C23" s="61" t="s">
        <v>36</v>
      </c>
      <c r="D23" s="62">
        <v>5</v>
      </c>
      <c r="E23" s="62"/>
      <c r="F23" s="61"/>
      <c r="G23" s="54"/>
      <c r="H23" s="54"/>
      <c r="I23" s="54"/>
      <c r="J23" s="54"/>
      <c r="K23" s="54"/>
    </row>
    <row r="24" spans="1:11" ht="30.75" customHeight="1" x14ac:dyDescent="0.2">
      <c r="A24" s="326" t="s">
        <v>577</v>
      </c>
      <c r="B24" s="60"/>
      <c r="C24" s="61" t="s">
        <v>37</v>
      </c>
      <c r="D24" s="62">
        <v>5</v>
      </c>
      <c r="E24" s="90"/>
      <c r="F24" s="61"/>
      <c r="G24" s="54"/>
      <c r="H24" s="54"/>
      <c r="I24" s="54"/>
      <c r="J24" s="54"/>
      <c r="K24" s="54"/>
    </row>
    <row r="25" spans="1:11" ht="19.5" customHeight="1" x14ac:dyDescent="0.2">
      <c r="A25" s="326"/>
      <c r="B25" s="60"/>
      <c r="C25" s="68" t="s">
        <v>18</v>
      </c>
      <c r="D25" s="67">
        <f>SUM(D16+D18+D23+D24)</f>
        <v>45</v>
      </c>
      <c r="E25" s="67">
        <f>SUM(E16+E18+E23+E24)</f>
        <v>0</v>
      </c>
      <c r="F25" s="61"/>
      <c r="G25" s="54"/>
      <c r="H25" s="54"/>
      <c r="I25" s="54"/>
      <c r="J25" s="54"/>
      <c r="K25" s="54"/>
    </row>
    <row r="26" spans="1:11" ht="19.5" customHeight="1" x14ac:dyDescent="0.2">
      <c r="A26" s="326">
        <v>2.2999999999999998</v>
      </c>
      <c r="B26" s="54"/>
      <c r="C26" s="82" t="s">
        <v>39</v>
      </c>
      <c r="D26" s="54"/>
      <c r="E26" s="54"/>
      <c r="F26" s="54"/>
      <c r="G26" s="54"/>
      <c r="H26" s="54"/>
      <c r="I26" s="54"/>
      <c r="J26" s="54"/>
      <c r="K26" s="54"/>
    </row>
    <row r="27" spans="1:11" ht="55.5" customHeight="1" x14ac:dyDescent="0.2">
      <c r="A27" s="326" t="s">
        <v>578</v>
      </c>
      <c r="B27" s="273" t="s">
        <v>1</v>
      </c>
      <c r="C27" s="61" t="s">
        <v>1184</v>
      </c>
      <c r="D27" s="62">
        <v>20</v>
      </c>
      <c r="E27" s="511"/>
      <c r="F27" s="54"/>
      <c r="G27" s="54"/>
      <c r="H27" s="54"/>
      <c r="I27" s="54"/>
      <c r="J27" s="54"/>
      <c r="K27" s="54"/>
    </row>
    <row r="28" spans="1:11" ht="54" customHeight="1" x14ac:dyDescent="0.2">
      <c r="A28" s="326" t="s">
        <v>579</v>
      </c>
      <c r="B28" s="273" t="s">
        <v>1</v>
      </c>
      <c r="C28" s="61" t="s">
        <v>1078</v>
      </c>
      <c r="D28" s="62">
        <v>14</v>
      </c>
      <c r="E28" s="512"/>
      <c r="F28" s="54"/>
      <c r="G28" s="54"/>
      <c r="H28" s="54"/>
      <c r="I28" s="54"/>
      <c r="J28" s="54"/>
      <c r="K28" s="54"/>
    </row>
    <row r="29" spans="1:11" ht="37.5" customHeight="1" x14ac:dyDescent="0.2">
      <c r="A29" s="326" t="s">
        <v>580</v>
      </c>
      <c r="B29" s="273" t="s">
        <v>1</v>
      </c>
      <c r="C29" s="61" t="s">
        <v>1079</v>
      </c>
      <c r="D29" s="62">
        <v>8</v>
      </c>
      <c r="E29" s="512"/>
      <c r="F29" s="54"/>
      <c r="G29" s="54"/>
      <c r="H29" s="54"/>
      <c r="I29" s="54"/>
      <c r="J29" s="54"/>
      <c r="K29" s="54"/>
    </row>
    <row r="30" spans="1:11" ht="33.75" customHeight="1" x14ac:dyDescent="0.2">
      <c r="A30" s="326" t="s">
        <v>581</v>
      </c>
      <c r="B30" s="273" t="s">
        <v>1</v>
      </c>
      <c r="C30" s="61" t="s">
        <v>1080</v>
      </c>
      <c r="D30" s="62">
        <v>4</v>
      </c>
      <c r="E30" s="512"/>
      <c r="F30" s="54"/>
      <c r="G30" s="54"/>
      <c r="H30" s="54"/>
      <c r="I30" s="54"/>
      <c r="J30" s="54"/>
      <c r="K30" s="54"/>
    </row>
    <row r="31" spans="1:11" ht="33" customHeight="1" x14ac:dyDescent="0.2">
      <c r="A31" s="326" t="s">
        <v>582</v>
      </c>
      <c r="B31" s="273" t="s">
        <v>1</v>
      </c>
      <c r="C31" s="61" t="s">
        <v>38</v>
      </c>
      <c r="D31" s="62">
        <v>0</v>
      </c>
      <c r="E31" s="513"/>
      <c r="F31" s="54"/>
      <c r="G31" s="54"/>
      <c r="H31" s="54"/>
      <c r="I31" s="54"/>
      <c r="J31" s="54"/>
      <c r="K31" s="54"/>
    </row>
    <row r="32" spans="1:11" ht="13.5" x14ac:dyDescent="0.2">
      <c r="A32" s="326"/>
      <c r="B32" s="54"/>
      <c r="C32" s="68" t="s">
        <v>18</v>
      </c>
      <c r="D32" s="67">
        <f>SUM(D27)</f>
        <v>20</v>
      </c>
      <c r="E32" s="67">
        <f>SUM(E27)</f>
        <v>0</v>
      </c>
      <c r="F32" s="54"/>
      <c r="G32" s="54"/>
      <c r="H32" s="54"/>
      <c r="I32" s="54"/>
      <c r="J32" s="54"/>
      <c r="K32" s="54"/>
    </row>
    <row r="33" spans="1:11" ht="13.5" x14ac:dyDescent="0.2">
      <c r="A33" s="326"/>
      <c r="B33" s="54"/>
      <c r="C33" s="68"/>
      <c r="D33" s="62"/>
      <c r="E33" s="62"/>
      <c r="F33" s="54"/>
      <c r="G33" s="54"/>
      <c r="H33" s="54"/>
      <c r="I33" s="54"/>
      <c r="J33" s="54"/>
      <c r="K33" s="54"/>
    </row>
    <row r="34" spans="1:11" ht="18" customHeight="1" x14ac:dyDescent="0.2">
      <c r="A34" s="326">
        <v>2.4</v>
      </c>
      <c r="B34" s="54"/>
      <c r="C34" s="69" t="s">
        <v>46</v>
      </c>
      <c r="D34" s="54"/>
      <c r="E34" s="54"/>
      <c r="F34" s="54"/>
      <c r="G34" s="54"/>
      <c r="H34" s="54"/>
      <c r="I34" s="54"/>
      <c r="J34" s="54"/>
      <c r="K34" s="54"/>
    </row>
    <row r="35" spans="1:11" ht="33.75" customHeight="1" x14ac:dyDescent="0.2">
      <c r="A35" s="326" t="s">
        <v>583</v>
      </c>
      <c r="B35" s="273" t="s">
        <v>8</v>
      </c>
      <c r="C35" s="61" t="s">
        <v>40</v>
      </c>
      <c r="D35" s="62" t="s">
        <v>4</v>
      </c>
      <c r="E35" s="54"/>
      <c r="F35" s="54"/>
      <c r="G35" s="54"/>
      <c r="H35" s="54"/>
      <c r="I35" s="54"/>
      <c r="J35" s="54"/>
      <c r="K35" s="54"/>
    </row>
    <row r="36" spans="1:11" ht="21.75" customHeight="1" x14ac:dyDescent="0.2">
      <c r="A36" s="326" t="s">
        <v>584</v>
      </c>
      <c r="B36" s="273" t="s">
        <v>8</v>
      </c>
      <c r="C36" s="61" t="s">
        <v>41</v>
      </c>
      <c r="D36" s="62">
        <v>10</v>
      </c>
      <c r="E36" s="54"/>
      <c r="F36" s="54"/>
      <c r="G36" s="54"/>
      <c r="H36" s="54"/>
      <c r="I36" s="54"/>
      <c r="J36" s="54"/>
      <c r="K36" s="54"/>
    </row>
    <row r="37" spans="1:11" ht="40.5" x14ac:dyDescent="0.2">
      <c r="A37" s="326" t="s">
        <v>585</v>
      </c>
      <c r="B37" s="273" t="s">
        <v>8</v>
      </c>
      <c r="C37" s="61" t="s">
        <v>42</v>
      </c>
      <c r="D37" s="62">
        <v>10</v>
      </c>
      <c r="E37" s="511"/>
      <c r="F37" s="54"/>
      <c r="G37" s="54"/>
      <c r="H37" s="54"/>
      <c r="I37" s="54"/>
      <c r="J37" s="54"/>
      <c r="K37" s="54"/>
    </row>
    <row r="38" spans="1:11" ht="27.75" customHeight="1" x14ac:dyDescent="0.2">
      <c r="A38" s="326" t="s">
        <v>586</v>
      </c>
      <c r="B38" s="273" t="s">
        <v>8</v>
      </c>
      <c r="C38" s="61" t="s">
        <v>43</v>
      </c>
      <c r="D38" s="62">
        <v>6</v>
      </c>
      <c r="E38" s="512"/>
      <c r="F38" s="54"/>
      <c r="G38" s="54"/>
      <c r="H38" s="54"/>
      <c r="I38" s="54"/>
      <c r="J38" s="54"/>
      <c r="K38" s="54"/>
    </row>
    <row r="39" spans="1:11" ht="37.5" customHeight="1" x14ac:dyDescent="0.2">
      <c r="A39" s="326" t="s">
        <v>587</v>
      </c>
      <c r="B39" s="273" t="s">
        <v>8</v>
      </c>
      <c r="C39" s="61" t="s">
        <v>44</v>
      </c>
      <c r="D39" s="62">
        <v>4</v>
      </c>
      <c r="E39" s="512"/>
      <c r="F39" s="54"/>
      <c r="G39" s="54"/>
      <c r="H39" s="54"/>
      <c r="I39" s="54"/>
      <c r="J39" s="54"/>
      <c r="K39" s="54"/>
    </row>
    <row r="40" spans="1:11" ht="37.5" customHeight="1" x14ac:dyDescent="0.2">
      <c r="A40" s="326" t="s">
        <v>588</v>
      </c>
      <c r="B40" s="273" t="s">
        <v>8</v>
      </c>
      <c r="C40" s="61" t="s">
        <v>45</v>
      </c>
      <c r="D40" s="62">
        <v>0</v>
      </c>
      <c r="E40" s="513"/>
      <c r="F40" s="54"/>
      <c r="G40" s="54"/>
      <c r="H40" s="54"/>
      <c r="I40" s="54"/>
      <c r="J40" s="54"/>
      <c r="K40" s="54"/>
    </row>
    <row r="41" spans="1:11" ht="13.5" x14ac:dyDescent="0.2">
      <c r="A41" s="326"/>
      <c r="B41" s="54"/>
      <c r="C41" s="68" t="s">
        <v>18</v>
      </c>
      <c r="D41" s="67">
        <f>SUM(D36+D37)</f>
        <v>20</v>
      </c>
      <c r="E41" s="67">
        <f>SUM(E36+E37)</f>
        <v>0</v>
      </c>
      <c r="F41" s="54"/>
      <c r="G41" s="54"/>
      <c r="H41" s="54"/>
      <c r="I41" s="54"/>
      <c r="J41" s="54"/>
      <c r="K41" s="54"/>
    </row>
    <row r="42" spans="1:11" ht="17.25" customHeight="1" x14ac:dyDescent="0.2">
      <c r="A42" s="326">
        <v>2.5</v>
      </c>
      <c r="B42" s="60"/>
      <c r="C42" s="69" t="s">
        <v>47</v>
      </c>
      <c r="D42" s="62"/>
      <c r="E42" s="62"/>
      <c r="F42" s="61"/>
      <c r="G42" s="54"/>
      <c r="H42" s="54"/>
      <c r="I42" s="54"/>
      <c r="J42" s="54"/>
      <c r="K42" s="54"/>
    </row>
    <row r="43" spans="1:11" ht="27" x14ac:dyDescent="0.2">
      <c r="A43" s="326" t="s">
        <v>589</v>
      </c>
      <c r="B43" s="60" t="s">
        <v>8</v>
      </c>
      <c r="C43" s="61" t="s">
        <v>439</v>
      </c>
      <c r="D43" s="62" t="s">
        <v>4</v>
      </c>
      <c r="E43" s="62"/>
      <c r="F43" s="61"/>
      <c r="G43" s="54"/>
      <c r="H43" s="54"/>
      <c r="I43" s="54"/>
      <c r="J43" s="54"/>
      <c r="K43" s="54"/>
    </row>
    <row r="44" spans="1:11" ht="27" x14ac:dyDescent="0.2">
      <c r="A44" s="326" t="s">
        <v>590</v>
      </c>
      <c r="B44" s="60" t="s">
        <v>8</v>
      </c>
      <c r="C44" s="61" t="s">
        <v>440</v>
      </c>
      <c r="D44" s="62" t="s">
        <v>4</v>
      </c>
      <c r="E44" s="62"/>
      <c r="F44" s="61"/>
      <c r="G44" s="54"/>
      <c r="H44" s="54"/>
      <c r="I44" s="54"/>
      <c r="J44" s="54"/>
      <c r="K44" s="54"/>
    </row>
    <row r="45" spans="1:11" ht="51.75" customHeight="1" x14ac:dyDescent="0.2">
      <c r="A45" s="326" t="s">
        <v>591</v>
      </c>
      <c r="B45" s="273" t="s">
        <v>8</v>
      </c>
      <c r="C45" s="61" t="s">
        <v>500</v>
      </c>
      <c r="D45" s="62" t="s">
        <v>4</v>
      </c>
      <c r="E45" s="62"/>
      <c r="F45" s="61"/>
      <c r="G45" s="54"/>
      <c r="H45" s="54"/>
      <c r="I45" s="54"/>
      <c r="J45" s="54"/>
      <c r="K45" s="54"/>
    </row>
    <row r="46" spans="1:11" ht="27" x14ac:dyDescent="0.2">
      <c r="A46" s="326" t="s">
        <v>592</v>
      </c>
      <c r="B46" s="273" t="s">
        <v>8</v>
      </c>
      <c r="C46" s="61" t="s">
        <v>1526</v>
      </c>
      <c r="D46" s="62" t="s">
        <v>4</v>
      </c>
      <c r="E46" s="62"/>
      <c r="F46" s="61"/>
      <c r="G46" s="54"/>
      <c r="H46" s="54"/>
      <c r="I46" s="54"/>
      <c r="J46" s="54"/>
      <c r="K46" s="54"/>
    </row>
    <row r="47" spans="1:11" s="253" customFormat="1" ht="13.5" x14ac:dyDescent="0.2">
      <c r="A47" s="326" t="s">
        <v>593</v>
      </c>
      <c r="B47" s="273" t="s">
        <v>8</v>
      </c>
      <c r="C47" s="91" t="s">
        <v>1185</v>
      </c>
      <c r="D47" s="99">
        <v>15</v>
      </c>
      <c r="E47" s="511"/>
      <c r="F47" s="252"/>
      <c r="G47" s="252"/>
      <c r="H47" s="252"/>
      <c r="I47" s="252"/>
      <c r="J47" s="252"/>
      <c r="K47" s="252"/>
    </row>
    <row r="48" spans="1:11" ht="13.5" x14ac:dyDescent="0.2">
      <c r="A48" s="326" t="s">
        <v>594</v>
      </c>
      <c r="B48" s="273" t="s">
        <v>8</v>
      </c>
      <c r="C48" s="61" t="s">
        <v>48</v>
      </c>
      <c r="D48" s="62">
        <v>7</v>
      </c>
      <c r="E48" s="512"/>
      <c r="F48" s="54"/>
      <c r="G48" s="54"/>
      <c r="H48" s="54"/>
      <c r="I48" s="54"/>
      <c r="J48" s="54"/>
      <c r="K48" s="54"/>
    </row>
    <row r="49" spans="1:13" ht="13.5" x14ac:dyDescent="0.2">
      <c r="A49" s="326" t="s">
        <v>595</v>
      </c>
      <c r="B49" s="273" t="s">
        <v>8</v>
      </c>
      <c r="C49" s="61" t="s">
        <v>49</v>
      </c>
      <c r="D49" s="62">
        <v>5</v>
      </c>
      <c r="E49" s="512"/>
      <c r="F49" s="54"/>
      <c r="G49" s="54"/>
      <c r="H49" s="54"/>
      <c r="I49" s="54"/>
      <c r="J49" s="54"/>
      <c r="K49" s="54"/>
    </row>
    <row r="50" spans="1:13" ht="13.5" x14ac:dyDescent="0.2">
      <c r="A50" s="326" t="s">
        <v>596</v>
      </c>
      <c r="B50" s="273" t="s">
        <v>8</v>
      </c>
      <c r="C50" s="61" t="s">
        <v>50</v>
      </c>
      <c r="D50" s="62">
        <v>3</v>
      </c>
      <c r="E50" s="513"/>
      <c r="F50" s="54"/>
      <c r="G50" s="54"/>
      <c r="H50" s="54"/>
      <c r="I50" s="54"/>
      <c r="J50" s="54"/>
      <c r="K50" s="54"/>
    </row>
    <row r="51" spans="1:13" ht="13.5" x14ac:dyDescent="0.2">
      <c r="A51" s="326"/>
      <c r="B51" s="273"/>
      <c r="C51" s="68" t="s">
        <v>18</v>
      </c>
      <c r="D51" s="67">
        <f>SUM(D47)</f>
        <v>15</v>
      </c>
      <c r="E51" s="67">
        <f>SUM(E47)</f>
        <v>0</v>
      </c>
      <c r="F51" s="54"/>
      <c r="G51" s="54"/>
      <c r="H51" s="54"/>
      <c r="I51" s="54"/>
      <c r="J51" s="54"/>
      <c r="K51" s="54"/>
    </row>
    <row r="52" spans="1:13" ht="13.5" x14ac:dyDescent="0.2">
      <c r="A52" s="326"/>
      <c r="B52" s="60"/>
      <c r="C52" s="61"/>
      <c r="D52" s="62"/>
      <c r="E52" s="62"/>
      <c r="F52" s="61"/>
      <c r="G52" s="54"/>
      <c r="H52" s="54"/>
      <c r="I52" s="54"/>
      <c r="J52" s="54"/>
      <c r="K52" s="54"/>
    </row>
    <row r="53" spans="1:13" ht="13.5" x14ac:dyDescent="0.2">
      <c r="A53" s="326">
        <v>2.6</v>
      </c>
      <c r="B53" s="60"/>
      <c r="C53" s="69" t="s">
        <v>51</v>
      </c>
      <c r="D53" s="62"/>
      <c r="E53" s="62"/>
      <c r="F53" s="61"/>
      <c r="G53" s="54"/>
      <c r="H53" s="54"/>
      <c r="I53" s="54"/>
      <c r="J53" s="54"/>
      <c r="K53" s="54"/>
    </row>
    <row r="54" spans="1:13" ht="15.75" customHeight="1" x14ac:dyDescent="0.2">
      <c r="A54" s="326" t="s">
        <v>597</v>
      </c>
      <c r="B54" s="60" t="s">
        <v>8</v>
      </c>
      <c r="C54" s="158" t="s">
        <v>52</v>
      </c>
      <c r="D54" s="148" t="s">
        <v>4</v>
      </c>
      <c r="E54" s="148"/>
      <c r="F54" s="61"/>
      <c r="G54" s="54"/>
      <c r="H54" s="54"/>
      <c r="I54" s="54"/>
      <c r="J54" s="54"/>
      <c r="K54" s="54"/>
    </row>
    <row r="55" spans="1:13" ht="29.25" customHeight="1" x14ac:dyDescent="0.2">
      <c r="A55" s="326" t="s">
        <v>598</v>
      </c>
      <c r="B55" s="60" t="s">
        <v>8</v>
      </c>
      <c r="C55" s="158" t="s">
        <v>56</v>
      </c>
      <c r="D55" s="148">
        <v>10</v>
      </c>
      <c r="E55" s="514"/>
      <c r="F55" s="66"/>
      <c r="G55" s="54"/>
      <c r="H55" s="54"/>
      <c r="I55" s="54"/>
      <c r="J55" s="54" t="s">
        <v>5</v>
      </c>
      <c r="K55" s="54" t="s">
        <v>5</v>
      </c>
    </row>
    <row r="56" spans="1:13" ht="30.75" customHeight="1" x14ac:dyDescent="0.2">
      <c r="A56" s="326" t="s">
        <v>599</v>
      </c>
      <c r="B56" s="60" t="s">
        <v>8</v>
      </c>
      <c r="C56" s="158" t="s">
        <v>53</v>
      </c>
      <c r="D56" s="148">
        <v>4</v>
      </c>
      <c r="E56" s="515"/>
      <c r="F56" s="61"/>
      <c r="G56" s="54" t="s">
        <v>5</v>
      </c>
      <c r="H56" s="54" t="s">
        <v>5</v>
      </c>
      <c r="I56" s="54" t="s">
        <v>5</v>
      </c>
      <c r="J56" s="54"/>
      <c r="K56" s="54"/>
    </row>
    <row r="57" spans="1:13" ht="27" x14ac:dyDescent="0.2">
      <c r="A57" s="326" t="s">
        <v>600</v>
      </c>
      <c r="B57" s="60" t="s">
        <v>8</v>
      </c>
      <c r="C57" s="158" t="s">
        <v>54</v>
      </c>
      <c r="D57" s="148">
        <v>10</v>
      </c>
      <c r="E57" s="148"/>
      <c r="F57" s="66"/>
      <c r="G57" s="54"/>
      <c r="H57" s="54"/>
      <c r="I57" s="54" t="s">
        <v>5</v>
      </c>
      <c r="J57" s="54" t="s">
        <v>5</v>
      </c>
      <c r="K57" s="54" t="s">
        <v>5</v>
      </c>
    </row>
    <row r="58" spans="1:13" ht="58.5" customHeight="1" x14ac:dyDescent="0.2">
      <c r="A58" s="326" t="s">
        <v>601</v>
      </c>
      <c r="B58" s="60" t="s">
        <v>8</v>
      </c>
      <c r="C58" s="61" t="s">
        <v>1081</v>
      </c>
      <c r="D58" s="62">
        <v>30</v>
      </c>
      <c r="E58" s="499"/>
      <c r="F58" s="61"/>
      <c r="G58" s="54"/>
      <c r="H58" s="54"/>
      <c r="I58" s="54"/>
      <c r="J58" s="54"/>
      <c r="K58" s="54"/>
    </row>
    <row r="59" spans="1:13" ht="45" customHeight="1" x14ac:dyDescent="0.2">
      <c r="A59" s="326" t="s">
        <v>602</v>
      </c>
      <c r="B59" s="60" t="s">
        <v>8</v>
      </c>
      <c r="C59" s="158" t="s">
        <v>1082</v>
      </c>
      <c r="D59" s="148">
        <v>20</v>
      </c>
      <c r="E59" s="500"/>
      <c r="F59" s="61"/>
      <c r="G59" s="54"/>
      <c r="H59" s="54"/>
      <c r="I59" s="54"/>
      <c r="J59" s="54"/>
      <c r="K59" s="54"/>
    </row>
    <row r="60" spans="1:13" ht="36.75" customHeight="1" x14ac:dyDescent="0.2">
      <c r="A60" s="326" t="s">
        <v>603</v>
      </c>
      <c r="B60" s="60" t="s">
        <v>8</v>
      </c>
      <c r="C60" s="61" t="s">
        <v>503</v>
      </c>
      <c r="D60" s="62">
        <v>10</v>
      </c>
      <c r="E60" s="500"/>
      <c r="F60" s="61"/>
      <c r="G60" s="54"/>
      <c r="H60" s="54"/>
      <c r="I60" s="54"/>
      <c r="J60" s="54"/>
      <c r="K60" s="54"/>
    </row>
    <row r="61" spans="1:13" ht="39" customHeight="1" x14ac:dyDescent="0.2">
      <c r="A61" s="326" t="s">
        <v>604</v>
      </c>
      <c r="B61" s="60" t="s">
        <v>8</v>
      </c>
      <c r="C61" s="61" t="s">
        <v>501</v>
      </c>
      <c r="D61" s="62">
        <v>0</v>
      </c>
      <c r="E61" s="501"/>
      <c r="F61" s="66"/>
      <c r="G61" s="54"/>
      <c r="H61" s="54"/>
      <c r="I61" s="54"/>
      <c r="J61" s="54"/>
      <c r="K61" s="54"/>
    </row>
    <row r="62" spans="1:13" s="249" customFormat="1" ht="18" customHeight="1" x14ac:dyDescent="0.2">
      <c r="A62" s="326" t="s">
        <v>605</v>
      </c>
      <c r="B62" s="239" t="s">
        <v>8</v>
      </c>
      <c r="C62" s="151" t="s">
        <v>1083</v>
      </c>
      <c r="D62" s="254">
        <v>5</v>
      </c>
      <c r="E62" s="255"/>
      <c r="F62" s="254"/>
      <c r="G62" s="151"/>
      <c r="H62" s="151"/>
      <c r="I62" s="255" t="s">
        <v>5</v>
      </c>
      <c r="J62" s="255" t="s">
        <v>5</v>
      </c>
      <c r="K62" s="255" t="s">
        <v>5</v>
      </c>
      <c r="L62" s="250"/>
      <c r="M62" s="250"/>
    </row>
    <row r="63" spans="1:13" s="249" customFormat="1" ht="19.5" customHeight="1" x14ac:dyDescent="0.2">
      <c r="A63" s="326" t="s">
        <v>606</v>
      </c>
      <c r="B63" s="239" t="s">
        <v>8</v>
      </c>
      <c r="C63" s="151" t="s">
        <v>1084</v>
      </c>
      <c r="D63" s="254">
        <v>5</v>
      </c>
      <c r="E63" s="255"/>
      <c r="F63" s="254"/>
      <c r="G63" s="151"/>
      <c r="H63" s="151"/>
      <c r="I63" s="255"/>
      <c r="J63" s="255"/>
      <c r="K63" s="255"/>
      <c r="L63" s="250"/>
      <c r="M63" s="250"/>
    </row>
    <row r="64" spans="1:13" s="249" customFormat="1" ht="33.75" customHeight="1" x14ac:dyDescent="0.2">
      <c r="A64" s="326" t="s">
        <v>607</v>
      </c>
      <c r="B64" s="239" t="s">
        <v>8</v>
      </c>
      <c r="C64" s="151" t="s">
        <v>1238</v>
      </c>
      <c r="D64" s="254">
        <v>10</v>
      </c>
      <c r="E64" s="504"/>
      <c r="F64" s="254"/>
      <c r="G64" s="151"/>
      <c r="H64" s="151"/>
      <c r="I64" s="255"/>
      <c r="J64" s="255"/>
      <c r="K64" s="255"/>
      <c r="L64" s="250"/>
      <c r="M64" s="250"/>
    </row>
    <row r="65" spans="1:13" s="249" customFormat="1" ht="31.5" customHeight="1" x14ac:dyDescent="0.2">
      <c r="A65" s="326" t="s">
        <v>608</v>
      </c>
      <c r="B65" s="239" t="s">
        <v>8</v>
      </c>
      <c r="C65" s="151" t="s">
        <v>1239</v>
      </c>
      <c r="D65" s="254">
        <v>5</v>
      </c>
      <c r="E65" s="506"/>
      <c r="F65" s="254"/>
      <c r="G65" s="151"/>
      <c r="H65" s="151"/>
      <c r="I65" s="255"/>
      <c r="J65" s="255"/>
      <c r="K65" s="255"/>
      <c r="L65" s="250"/>
      <c r="M65" s="250"/>
    </row>
    <row r="66" spans="1:13" s="249" customFormat="1" ht="47.25" customHeight="1" x14ac:dyDescent="0.2">
      <c r="A66" s="326" t="s">
        <v>609</v>
      </c>
      <c r="B66" s="241" t="s">
        <v>8</v>
      </c>
      <c r="C66" s="151" t="s">
        <v>1241</v>
      </c>
      <c r="D66" s="254">
        <v>15</v>
      </c>
      <c r="E66" s="504"/>
      <c r="F66" s="151"/>
      <c r="G66" s="151"/>
      <c r="H66" s="151"/>
      <c r="I66" s="255"/>
      <c r="J66" s="255" t="s">
        <v>5</v>
      </c>
      <c r="K66" s="255" t="s">
        <v>5</v>
      </c>
      <c r="L66" s="250"/>
      <c r="M66" s="250"/>
    </row>
    <row r="67" spans="1:13" s="249" customFormat="1" ht="30.75" customHeight="1" x14ac:dyDescent="0.2">
      <c r="A67" s="326" t="s">
        <v>1085</v>
      </c>
      <c r="B67" s="241" t="s">
        <v>8</v>
      </c>
      <c r="C67" s="151" t="s">
        <v>1242</v>
      </c>
      <c r="D67" s="254">
        <v>10</v>
      </c>
      <c r="E67" s="505"/>
      <c r="F67" s="151"/>
      <c r="G67" s="151"/>
      <c r="H67" s="151"/>
      <c r="I67" s="255"/>
      <c r="J67" s="255"/>
      <c r="K67" s="255"/>
      <c r="L67" s="250"/>
      <c r="M67" s="250"/>
    </row>
    <row r="68" spans="1:13" s="249" customFormat="1" ht="13.5" x14ac:dyDescent="0.2">
      <c r="A68" s="326" t="s">
        <v>1086</v>
      </c>
      <c r="B68" s="241" t="s">
        <v>8</v>
      </c>
      <c r="C68" s="151" t="s">
        <v>1243</v>
      </c>
      <c r="D68" s="254">
        <v>5</v>
      </c>
      <c r="E68" s="505"/>
      <c r="F68" s="151"/>
      <c r="G68" s="151"/>
      <c r="H68" s="151"/>
      <c r="I68" s="255"/>
      <c r="J68" s="255"/>
      <c r="K68" s="255"/>
      <c r="L68" s="250"/>
      <c r="M68" s="250"/>
    </row>
    <row r="69" spans="1:13" s="249" customFormat="1" ht="13.5" x14ac:dyDescent="0.2">
      <c r="A69" s="326" t="s">
        <v>1240</v>
      </c>
      <c r="B69" s="241" t="s">
        <v>8</v>
      </c>
      <c r="C69" s="151" t="s">
        <v>1244</v>
      </c>
      <c r="D69" s="254">
        <v>3</v>
      </c>
      <c r="E69" s="505"/>
      <c r="F69" s="450"/>
      <c r="G69" s="151"/>
      <c r="H69" s="257"/>
      <c r="I69" s="255" t="s">
        <v>5</v>
      </c>
      <c r="J69" s="255"/>
      <c r="K69" s="255"/>
      <c r="L69" s="250"/>
      <c r="M69" s="250"/>
    </row>
    <row r="70" spans="1:13" s="249" customFormat="1" ht="13.5" x14ac:dyDescent="0.2">
      <c r="A70" s="326" t="s">
        <v>1245</v>
      </c>
      <c r="B70" s="241" t="s">
        <v>8</v>
      </c>
      <c r="C70" s="151" t="s">
        <v>502</v>
      </c>
      <c r="D70" s="254">
        <v>0</v>
      </c>
      <c r="E70" s="506"/>
      <c r="F70" s="256"/>
      <c r="G70" s="151"/>
      <c r="H70" s="257"/>
      <c r="I70" s="255"/>
      <c r="J70" s="255"/>
      <c r="K70" s="255"/>
      <c r="L70" s="250"/>
      <c r="M70" s="250"/>
    </row>
    <row r="71" spans="1:13" ht="17.25" customHeight="1" x14ac:dyDescent="0.2">
      <c r="A71" s="326"/>
      <c r="B71" s="60"/>
      <c r="C71" s="68" t="s">
        <v>18</v>
      </c>
      <c r="D71" s="67">
        <f>SUM(D55+D57+D58+D62+D63+D64+D66)</f>
        <v>85</v>
      </c>
      <c r="E71" s="137">
        <f>SUM(E55+E57+E58+E62+E63+E64+E66)</f>
        <v>0</v>
      </c>
      <c r="F71" s="61"/>
      <c r="G71" s="54"/>
      <c r="H71" s="54"/>
      <c r="I71" s="54"/>
      <c r="J71" s="54"/>
      <c r="K71" s="54"/>
    </row>
    <row r="73" spans="1:13" ht="23.25" customHeight="1" x14ac:dyDescent="0.2">
      <c r="A73" s="326">
        <v>2.7</v>
      </c>
      <c r="B73" s="60"/>
      <c r="C73" s="69" t="s">
        <v>57</v>
      </c>
      <c r="D73" s="62"/>
      <c r="E73" s="62"/>
      <c r="F73" s="61"/>
      <c r="G73" s="54"/>
      <c r="H73" s="54"/>
      <c r="I73" s="54"/>
      <c r="J73" s="54"/>
      <c r="K73" s="54"/>
    </row>
    <row r="74" spans="1:13" ht="40.5" customHeight="1" x14ac:dyDescent="0.2">
      <c r="A74" s="326" t="s">
        <v>610</v>
      </c>
      <c r="B74" s="60" t="s">
        <v>8</v>
      </c>
      <c r="C74" s="149" t="s">
        <v>63</v>
      </c>
      <c r="D74" s="74" t="s">
        <v>4</v>
      </c>
      <c r="E74" s="74"/>
      <c r="F74" s="61"/>
      <c r="G74" s="54"/>
      <c r="H74" s="54"/>
      <c r="I74" s="54"/>
      <c r="J74" s="54"/>
      <c r="K74" s="54"/>
    </row>
    <row r="75" spans="1:13" ht="41.25" customHeight="1" x14ac:dyDescent="0.2">
      <c r="A75" s="326" t="s">
        <v>611</v>
      </c>
      <c r="B75" s="60" t="s">
        <v>8</v>
      </c>
      <c r="C75" s="91" t="s">
        <v>58</v>
      </c>
      <c r="D75" s="62">
        <v>10</v>
      </c>
      <c r="E75" s="499"/>
      <c r="F75" s="61"/>
      <c r="G75" s="54"/>
      <c r="H75" s="54"/>
      <c r="I75" s="54"/>
      <c r="J75" s="54" t="s">
        <v>5</v>
      </c>
      <c r="K75" s="54" t="s">
        <v>5</v>
      </c>
    </row>
    <row r="76" spans="1:13" ht="31.5" customHeight="1" x14ac:dyDescent="0.2">
      <c r="A76" s="326" t="s">
        <v>612</v>
      </c>
      <c r="B76" s="60" t="s">
        <v>8</v>
      </c>
      <c r="C76" s="91" t="s">
        <v>64</v>
      </c>
      <c r="D76" s="62">
        <v>5</v>
      </c>
      <c r="E76" s="501"/>
      <c r="F76" s="61"/>
      <c r="G76" s="54"/>
      <c r="H76" s="54"/>
      <c r="I76" s="54"/>
      <c r="J76" s="54"/>
      <c r="K76" s="54"/>
    </row>
    <row r="77" spans="1:13" s="59" customFormat="1" ht="31.5" customHeight="1" x14ac:dyDescent="0.2">
      <c r="A77" s="326" t="s">
        <v>613</v>
      </c>
      <c r="B77" s="72" t="s">
        <v>8</v>
      </c>
      <c r="C77" s="91" t="s">
        <v>59</v>
      </c>
      <c r="D77" s="62">
        <v>10</v>
      </c>
      <c r="E77" s="62"/>
      <c r="F77" s="73"/>
      <c r="G77" s="71"/>
      <c r="H77" s="71"/>
      <c r="I77" s="71"/>
      <c r="J77" s="71"/>
      <c r="K77" s="71"/>
    </row>
    <row r="78" spans="1:13" s="59" customFormat="1" ht="25.5" customHeight="1" x14ac:dyDescent="0.2">
      <c r="A78" s="326" t="s">
        <v>614</v>
      </c>
      <c r="B78" s="150" t="s">
        <v>8</v>
      </c>
      <c r="C78" s="151" t="s">
        <v>61</v>
      </c>
      <c r="D78" s="74">
        <v>12</v>
      </c>
      <c r="E78" s="507"/>
      <c r="F78" s="71"/>
      <c r="G78" s="71"/>
      <c r="H78" s="71"/>
      <c r="I78" s="71"/>
      <c r="J78" s="71" t="s">
        <v>5</v>
      </c>
      <c r="K78" s="71" t="s">
        <v>5</v>
      </c>
    </row>
    <row r="79" spans="1:13" s="59" customFormat="1" ht="25.5" customHeight="1" x14ac:dyDescent="0.2">
      <c r="A79" s="326" t="s">
        <v>615</v>
      </c>
      <c r="B79" s="150" t="s">
        <v>8</v>
      </c>
      <c r="C79" s="151" t="s">
        <v>60</v>
      </c>
      <c r="D79" s="74">
        <v>6</v>
      </c>
      <c r="E79" s="508"/>
      <c r="F79" s="71"/>
      <c r="G79" s="71"/>
      <c r="H79" s="71"/>
      <c r="I79" s="71"/>
      <c r="J79" s="71"/>
      <c r="K79" s="71"/>
    </row>
    <row r="80" spans="1:13" s="59" customFormat="1" ht="25.5" customHeight="1" x14ac:dyDescent="0.2">
      <c r="A80" s="326" t="s">
        <v>616</v>
      </c>
      <c r="B80" s="150" t="s">
        <v>8</v>
      </c>
      <c r="C80" s="215" t="s">
        <v>441</v>
      </c>
      <c r="D80" s="148">
        <v>10</v>
      </c>
      <c r="E80" s="212"/>
      <c r="F80" s="71"/>
      <c r="G80" s="71"/>
      <c r="H80" s="71"/>
      <c r="I80" s="71"/>
      <c r="J80" s="71"/>
      <c r="K80" s="71"/>
    </row>
    <row r="81" spans="1:11" ht="32.25" customHeight="1" x14ac:dyDescent="0.2">
      <c r="A81" s="326" t="s">
        <v>617</v>
      </c>
      <c r="B81" s="213" t="s">
        <v>1</v>
      </c>
      <c r="C81" s="215" t="s">
        <v>1246</v>
      </c>
      <c r="D81" s="148" t="s">
        <v>4</v>
      </c>
      <c r="E81" s="148"/>
      <c r="F81" s="73"/>
      <c r="G81" s="73"/>
      <c r="H81" s="73"/>
      <c r="I81" s="73"/>
      <c r="J81" s="73"/>
      <c r="K81" s="73"/>
    </row>
    <row r="82" spans="1:11" ht="62.25" customHeight="1" x14ac:dyDescent="0.2">
      <c r="A82" s="326" t="s">
        <v>618</v>
      </c>
      <c r="B82" s="67" t="s">
        <v>1</v>
      </c>
      <c r="C82" s="158" t="s">
        <v>1247</v>
      </c>
      <c r="D82" s="148">
        <v>7</v>
      </c>
      <c r="E82" s="148"/>
      <c r="F82" s="73"/>
      <c r="G82" s="73"/>
      <c r="H82" s="258"/>
      <c r="I82" s="258"/>
      <c r="J82" s="258" t="s">
        <v>5</v>
      </c>
      <c r="K82" s="258" t="s">
        <v>5</v>
      </c>
    </row>
    <row r="83" spans="1:11" ht="21.75" customHeight="1" x14ac:dyDescent="0.2">
      <c r="A83" s="326"/>
      <c r="B83" s="54"/>
      <c r="C83" s="92" t="s">
        <v>18</v>
      </c>
      <c r="D83" s="86">
        <f>SUM(D75+D77+D78+D80+D82)</f>
        <v>49</v>
      </c>
      <c r="E83" s="86">
        <f>SUM(E75+E77+E78+E80+E82)</f>
        <v>0</v>
      </c>
      <c r="F83" s="73"/>
      <c r="G83" s="73"/>
      <c r="H83" s="73"/>
      <c r="I83" s="73"/>
      <c r="J83" s="73"/>
      <c r="K83" s="73"/>
    </row>
    <row r="84" spans="1:11" ht="13.5" x14ac:dyDescent="0.2">
      <c r="A84" s="326">
        <v>2.8</v>
      </c>
      <c r="B84" s="60"/>
      <c r="C84" s="69" t="s">
        <v>69</v>
      </c>
      <c r="D84" s="62"/>
      <c r="E84" s="62"/>
      <c r="F84" s="61"/>
      <c r="G84" s="54"/>
      <c r="H84" s="54"/>
      <c r="I84" s="54"/>
      <c r="J84" s="54"/>
      <c r="K84" s="54"/>
    </row>
    <row r="85" spans="1:11" ht="27.75" customHeight="1" x14ac:dyDescent="0.2">
      <c r="A85" s="326" t="s">
        <v>619</v>
      </c>
      <c r="B85" s="60" t="s">
        <v>8</v>
      </c>
      <c r="C85" s="61" t="s">
        <v>1087</v>
      </c>
      <c r="D85" s="62" t="s">
        <v>4</v>
      </c>
      <c r="E85" s="62"/>
      <c r="F85" s="61"/>
      <c r="G85" s="54"/>
      <c r="H85" s="54"/>
      <c r="I85" s="54"/>
      <c r="J85" s="54"/>
      <c r="K85" s="54"/>
    </row>
    <row r="86" spans="1:11" ht="13.5" x14ac:dyDescent="0.2">
      <c r="A86" s="326" t="s">
        <v>620</v>
      </c>
      <c r="B86" s="60" t="s">
        <v>8</v>
      </c>
      <c r="C86" s="61" t="s">
        <v>65</v>
      </c>
      <c r="D86" s="62">
        <v>10</v>
      </c>
      <c r="E86" s="499"/>
      <c r="F86" s="61"/>
      <c r="G86" s="54"/>
      <c r="H86" s="54"/>
      <c r="I86" s="54"/>
      <c r="J86" s="54"/>
      <c r="K86" s="54" t="s">
        <v>5</v>
      </c>
    </row>
    <row r="87" spans="1:11" ht="13.5" x14ac:dyDescent="0.2">
      <c r="A87" s="326" t="s">
        <v>621</v>
      </c>
      <c r="B87" s="60" t="s">
        <v>8</v>
      </c>
      <c r="C87" s="61" t="s">
        <v>1248</v>
      </c>
      <c r="D87" s="62">
        <v>6</v>
      </c>
      <c r="E87" s="500"/>
      <c r="F87" s="61"/>
      <c r="G87" s="54"/>
      <c r="H87" s="54"/>
      <c r="I87" s="54"/>
      <c r="J87" s="54" t="s">
        <v>5</v>
      </c>
      <c r="K87" s="54"/>
    </row>
    <row r="88" spans="1:11" ht="13.5" x14ac:dyDescent="0.2">
      <c r="A88" s="326" t="s">
        <v>622</v>
      </c>
      <c r="B88" s="423" t="s">
        <v>8</v>
      </c>
      <c r="C88" s="61" t="s">
        <v>1497</v>
      </c>
      <c r="D88" s="452">
        <v>4</v>
      </c>
      <c r="E88" s="501"/>
      <c r="F88" s="61"/>
      <c r="G88" s="54"/>
      <c r="H88" s="54"/>
      <c r="I88" s="54" t="s">
        <v>5</v>
      </c>
      <c r="J88" s="54"/>
      <c r="K88" s="54"/>
    </row>
    <row r="89" spans="1:11" ht="13.5" x14ac:dyDescent="0.2">
      <c r="A89" s="326" t="s">
        <v>623</v>
      </c>
      <c r="B89" s="60" t="s">
        <v>8</v>
      </c>
      <c r="C89" s="61" t="s">
        <v>66</v>
      </c>
      <c r="D89" s="62">
        <v>6</v>
      </c>
      <c r="E89" s="62"/>
      <c r="F89" s="61"/>
      <c r="G89" s="54"/>
      <c r="H89" s="54"/>
      <c r="I89" s="54"/>
      <c r="J89" s="54" t="s">
        <v>5</v>
      </c>
      <c r="K89" s="54" t="s">
        <v>5</v>
      </c>
    </row>
    <row r="90" spans="1:11" ht="13.5" x14ac:dyDescent="0.2">
      <c r="A90" s="326" t="s">
        <v>624</v>
      </c>
      <c r="B90" s="60" t="s">
        <v>8</v>
      </c>
      <c r="C90" s="61" t="s">
        <v>442</v>
      </c>
      <c r="D90" s="62">
        <v>6</v>
      </c>
      <c r="E90" s="62"/>
      <c r="F90" s="61"/>
      <c r="G90" s="54"/>
      <c r="H90" s="54"/>
      <c r="I90" s="54"/>
      <c r="J90" s="54"/>
      <c r="K90" s="54"/>
    </row>
    <row r="91" spans="1:11" s="246" customFormat="1" ht="27" x14ac:dyDescent="0.2">
      <c r="A91" s="326" t="s">
        <v>625</v>
      </c>
      <c r="B91" s="243" t="s">
        <v>8</v>
      </c>
      <c r="C91" s="91" t="s">
        <v>1249</v>
      </c>
      <c r="D91" s="99">
        <v>30</v>
      </c>
      <c r="E91" s="509"/>
      <c r="F91" s="220"/>
      <c r="G91" s="245"/>
      <c r="H91" s="245"/>
      <c r="I91" s="245"/>
      <c r="J91" s="247"/>
      <c r="K91" s="247"/>
    </row>
    <row r="92" spans="1:11" s="246" customFormat="1" ht="13.5" x14ac:dyDescent="0.2">
      <c r="A92" s="326" t="s">
        <v>626</v>
      </c>
      <c r="B92" s="398" t="s">
        <v>8</v>
      </c>
      <c r="C92" s="91" t="s">
        <v>1250</v>
      </c>
      <c r="D92" s="99">
        <v>10</v>
      </c>
      <c r="E92" s="510"/>
      <c r="F92" s="220"/>
      <c r="G92" s="245"/>
      <c r="H92" s="245"/>
      <c r="I92" s="245"/>
      <c r="J92" s="247"/>
      <c r="K92" s="247"/>
    </row>
    <row r="93" spans="1:11" ht="13.5" x14ac:dyDescent="0.2">
      <c r="A93" s="326" t="s">
        <v>627</v>
      </c>
      <c r="B93" s="136" t="s">
        <v>8</v>
      </c>
      <c r="C93" s="61" t="s">
        <v>443</v>
      </c>
      <c r="D93" s="62">
        <v>15</v>
      </c>
      <c r="E93" s="499"/>
      <c r="F93" s="62"/>
      <c r="G93" s="54"/>
      <c r="H93" s="54"/>
      <c r="I93" s="54"/>
      <c r="J93" s="54"/>
      <c r="K93" s="54"/>
    </row>
    <row r="94" spans="1:11" ht="13.5" x14ac:dyDescent="0.2">
      <c r="A94" s="326" t="s">
        <v>628</v>
      </c>
      <c r="B94" s="136" t="s">
        <v>8</v>
      </c>
      <c r="C94" s="61" t="s">
        <v>1088</v>
      </c>
      <c r="D94" s="62">
        <v>6</v>
      </c>
      <c r="E94" s="500"/>
      <c r="F94" s="62"/>
      <c r="G94" s="54"/>
      <c r="H94" s="54"/>
      <c r="I94" s="54"/>
      <c r="J94" s="54" t="s">
        <v>5</v>
      </c>
      <c r="K94" s="54" t="s">
        <v>5</v>
      </c>
    </row>
    <row r="95" spans="1:11" ht="13.5" x14ac:dyDescent="0.2">
      <c r="A95" s="326" t="s">
        <v>629</v>
      </c>
      <c r="B95" s="60" t="s">
        <v>8</v>
      </c>
      <c r="C95" s="61" t="s">
        <v>1089</v>
      </c>
      <c r="D95" s="62">
        <v>4</v>
      </c>
      <c r="E95" s="501"/>
      <c r="F95" s="61"/>
      <c r="G95" s="54"/>
      <c r="H95" s="54"/>
      <c r="I95" s="54"/>
      <c r="J95" s="54"/>
      <c r="K95" s="54"/>
    </row>
    <row r="96" spans="1:11" ht="27" x14ac:dyDescent="0.2">
      <c r="A96" s="326" t="s">
        <v>630</v>
      </c>
      <c r="B96" s="60" t="s">
        <v>8</v>
      </c>
      <c r="C96" s="61" t="s">
        <v>1251</v>
      </c>
      <c r="D96" s="62">
        <v>10</v>
      </c>
      <c r="E96" s="61"/>
      <c r="F96" s="61"/>
      <c r="G96" s="54"/>
      <c r="H96" s="54"/>
      <c r="I96" s="54"/>
      <c r="J96" s="54"/>
      <c r="K96" s="54"/>
    </row>
    <row r="97" spans="1:11" s="59" customFormat="1" ht="13.5" x14ac:dyDescent="0.2">
      <c r="A97" s="326" t="s">
        <v>631</v>
      </c>
      <c r="B97" s="72" t="s">
        <v>8</v>
      </c>
      <c r="C97" s="73" t="s">
        <v>1186</v>
      </c>
      <c r="D97" s="74">
        <v>4</v>
      </c>
      <c r="E97" s="507"/>
      <c r="F97" s="73"/>
      <c r="G97" s="71"/>
      <c r="H97" s="71"/>
      <c r="I97" s="71" t="s">
        <v>5</v>
      </c>
      <c r="J97" s="71"/>
      <c r="K97" s="71"/>
    </row>
    <row r="98" spans="1:11" s="59" customFormat="1" ht="13.5" x14ac:dyDescent="0.2">
      <c r="A98" s="326" t="s">
        <v>632</v>
      </c>
      <c r="B98" s="72" t="s">
        <v>8</v>
      </c>
      <c r="C98" s="73" t="s">
        <v>1505</v>
      </c>
      <c r="D98" s="74">
        <v>8</v>
      </c>
      <c r="E98" s="508"/>
      <c r="F98" s="73"/>
      <c r="G98" s="71"/>
      <c r="H98" s="71"/>
      <c r="I98" s="71"/>
      <c r="J98" s="71" t="s">
        <v>5</v>
      </c>
      <c r="K98" s="71" t="s">
        <v>5</v>
      </c>
    </row>
    <row r="99" spans="1:11" ht="13.5" x14ac:dyDescent="0.2">
      <c r="A99" s="326" t="s">
        <v>633</v>
      </c>
      <c r="B99" s="60" t="s">
        <v>8</v>
      </c>
      <c r="C99" s="61" t="s">
        <v>67</v>
      </c>
      <c r="D99" s="62" t="s">
        <v>4</v>
      </c>
      <c r="E99" s="62"/>
      <c r="F99" s="61"/>
      <c r="G99" s="54"/>
      <c r="H99" s="54"/>
      <c r="I99" s="54"/>
      <c r="J99" s="54"/>
      <c r="K99" s="54"/>
    </row>
    <row r="100" spans="1:11" ht="54" x14ac:dyDescent="0.2">
      <c r="A100" s="326" t="s">
        <v>1498</v>
      </c>
      <c r="B100" s="60" t="s">
        <v>8</v>
      </c>
      <c r="C100" s="61" t="s">
        <v>444</v>
      </c>
      <c r="D100" s="62" t="s">
        <v>4</v>
      </c>
      <c r="E100" s="62"/>
      <c r="F100" s="61"/>
      <c r="G100" s="54"/>
      <c r="H100" s="54"/>
      <c r="I100" s="54"/>
      <c r="J100" s="54"/>
      <c r="K100" s="54"/>
    </row>
    <row r="101" spans="1:11" ht="13.5" x14ac:dyDescent="0.2">
      <c r="A101" s="326" t="s">
        <v>634</v>
      </c>
      <c r="B101" s="60" t="s">
        <v>8</v>
      </c>
      <c r="C101" s="61" t="s">
        <v>445</v>
      </c>
      <c r="D101" s="62">
        <v>10</v>
      </c>
      <c r="E101" s="502"/>
      <c r="F101" s="66"/>
      <c r="G101" s="54"/>
      <c r="H101" s="54"/>
      <c r="I101" s="54"/>
      <c r="J101" s="54" t="s">
        <v>5</v>
      </c>
      <c r="K101" s="54" t="s">
        <v>5</v>
      </c>
    </row>
    <row r="102" spans="1:11" ht="13.5" x14ac:dyDescent="0.2">
      <c r="A102" s="326" t="s">
        <v>635</v>
      </c>
      <c r="B102" s="60" t="s">
        <v>8</v>
      </c>
      <c r="C102" s="61" t="s">
        <v>1090</v>
      </c>
      <c r="D102" s="99">
        <v>4</v>
      </c>
      <c r="E102" s="503"/>
      <c r="F102" s="61"/>
      <c r="G102" s="54" t="s">
        <v>5</v>
      </c>
      <c r="H102" s="54" t="s">
        <v>5</v>
      </c>
      <c r="I102" s="54" t="s">
        <v>5</v>
      </c>
      <c r="J102" s="54"/>
      <c r="K102" s="54"/>
    </row>
    <row r="103" spans="1:11" ht="33.6" customHeight="1" x14ac:dyDescent="0.2">
      <c r="A103" s="326" t="s">
        <v>1091</v>
      </c>
      <c r="B103" s="60"/>
      <c r="C103" s="61" t="s">
        <v>1094</v>
      </c>
      <c r="D103" s="99">
        <v>6</v>
      </c>
      <c r="E103" s="62"/>
      <c r="F103" s="61"/>
      <c r="G103" s="54"/>
      <c r="H103" s="54"/>
      <c r="I103" s="54"/>
      <c r="J103" s="54"/>
      <c r="K103" s="54"/>
    </row>
    <row r="104" spans="1:11" ht="21" customHeight="1" x14ac:dyDescent="0.2">
      <c r="A104" s="326" t="s">
        <v>1092</v>
      </c>
      <c r="B104" s="396"/>
      <c r="C104" s="61" t="s">
        <v>1093</v>
      </c>
      <c r="D104" s="242">
        <v>6</v>
      </c>
      <c r="E104" s="67"/>
      <c r="F104" s="54"/>
      <c r="G104" s="54"/>
      <c r="H104" s="54"/>
      <c r="I104" s="54"/>
      <c r="J104" s="54"/>
      <c r="K104" s="54"/>
    </row>
    <row r="105" spans="1:11" ht="13.5" x14ac:dyDescent="0.2">
      <c r="A105" s="326"/>
      <c r="B105" s="396"/>
      <c r="C105" s="68" t="s">
        <v>18</v>
      </c>
      <c r="D105" s="137">
        <f>SUM(D86+D89+D90+D91+D93+D96+D97+D101+D103+D104)</f>
        <v>103</v>
      </c>
      <c r="E105" s="137">
        <f>SUM(E86+E89+E90+E91+E93+E96+E97+E101+E103+E104)</f>
        <v>0</v>
      </c>
      <c r="F105" s="77"/>
      <c r="G105" s="54"/>
      <c r="H105" s="54"/>
      <c r="I105" s="54"/>
      <c r="J105" s="54"/>
      <c r="K105" s="77"/>
    </row>
    <row r="106" spans="1:11" ht="22.5" customHeight="1" x14ac:dyDescent="0.2">
      <c r="A106" s="355"/>
      <c r="B106" s="248"/>
    </row>
    <row r="107" spans="1:11" x14ac:dyDescent="0.2">
      <c r="A107" s="354"/>
      <c r="B107" s="78"/>
    </row>
  </sheetData>
  <mergeCells count="17">
    <mergeCell ref="E47:E50"/>
    <mergeCell ref="E64:E65"/>
    <mergeCell ref="E5:E8"/>
    <mergeCell ref="E58:E61"/>
    <mergeCell ref="E75:E76"/>
    <mergeCell ref="E55:E56"/>
    <mergeCell ref="E18:E22"/>
    <mergeCell ref="E16:E17"/>
    <mergeCell ref="E27:E31"/>
    <mergeCell ref="E37:E40"/>
    <mergeCell ref="E101:E102"/>
    <mergeCell ref="E66:E70"/>
    <mergeCell ref="E93:E95"/>
    <mergeCell ref="E78:E79"/>
    <mergeCell ref="E97:E98"/>
    <mergeCell ref="E91:E92"/>
    <mergeCell ref="E86:E88"/>
  </mergeCells>
  <pageMargins left="0.7" right="0.7" top="0.75" bottom="0.75" header="0.3" footer="0.3"/>
  <pageSetup paperSize="9" firstPageNumber="5" orientation="landscape" r:id="rId1"/>
  <headerFooter>
    <oddHeader>&amp;C&amp;"-,Bold Italic"&amp;14Hotel - Section Two - &amp;A</oddHeader>
  </headerFooter>
  <rowBreaks count="4" manualBreakCount="4">
    <brk id="12" max="16383" man="1"/>
    <brk id="25" max="16383" man="1"/>
    <brk id="41" max="16383" man="1"/>
    <brk id="8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view="pageLayout" topLeftCell="A43" zoomScale="115" zoomScaleNormal="115" zoomScalePageLayoutView="115" workbookViewId="0">
      <selection activeCell="C45" sqref="C45"/>
    </sheetView>
  </sheetViews>
  <sheetFormatPr defaultColWidth="9.140625" defaultRowHeight="12" x14ac:dyDescent="0.2"/>
  <cols>
    <col min="1" max="1" width="8.28515625" style="356" customWidth="1"/>
    <col min="2" max="2" width="6.85546875" style="56" customWidth="1"/>
    <col min="3" max="3" width="48.85546875" style="56" customWidth="1"/>
    <col min="4" max="4" width="0" style="56" hidden="1" customWidth="1"/>
    <col min="5" max="5" width="7.5703125" style="56" customWidth="1"/>
    <col min="6" max="6" width="7.140625" style="333" customWidth="1"/>
    <col min="7" max="7" width="31" style="56" customWidth="1"/>
    <col min="8" max="11" width="3.5703125" style="80" customWidth="1"/>
    <col min="12" max="12" width="5" style="80" customWidth="1"/>
    <col min="13" max="16384" width="9.140625" style="56"/>
  </cols>
  <sheetData>
    <row r="1" spans="1:12" ht="27" customHeight="1" x14ac:dyDescent="0.2">
      <c r="A1" s="332">
        <v>3</v>
      </c>
      <c r="B1" s="330"/>
      <c r="C1" s="331" t="s">
        <v>70</v>
      </c>
      <c r="D1" s="332" t="s">
        <v>188</v>
      </c>
      <c r="E1" s="332" t="s">
        <v>189</v>
      </c>
      <c r="F1" s="330" t="s">
        <v>190</v>
      </c>
      <c r="G1" s="332" t="s">
        <v>191</v>
      </c>
      <c r="H1" s="371" t="s">
        <v>24</v>
      </c>
      <c r="I1" s="371" t="s">
        <v>25</v>
      </c>
      <c r="J1" s="371" t="s">
        <v>26</v>
      </c>
      <c r="K1" s="371" t="s">
        <v>27</v>
      </c>
      <c r="L1" s="371" t="s">
        <v>28</v>
      </c>
    </row>
    <row r="2" spans="1:12" s="59" customFormat="1" ht="19.5" customHeight="1" x14ac:dyDescent="0.2">
      <c r="A2" s="327">
        <v>3.1</v>
      </c>
      <c r="B2" s="389"/>
      <c r="C2" s="168" t="s">
        <v>287</v>
      </c>
      <c r="D2" s="57"/>
      <c r="E2" s="58"/>
      <c r="F2" s="277"/>
      <c r="G2" s="145"/>
      <c r="H2" s="169"/>
      <c r="I2" s="169"/>
      <c r="J2" s="169"/>
      <c r="K2" s="169"/>
      <c r="L2" s="169"/>
    </row>
    <row r="3" spans="1:12" ht="26.25" customHeight="1" x14ac:dyDescent="0.2">
      <c r="A3" s="326" t="s">
        <v>636</v>
      </c>
      <c r="B3" s="389" t="s">
        <v>1</v>
      </c>
      <c r="C3" s="61" t="s">
        <v>1095</v>
      </c>
      <c r="D3" s="143"/>
      <c r="E3" s="143" t="s">
        <v>4</v>
      </c>
      <c r="F3" s="271"/>
      <c r="G3" s="61"/>
      <c r="H3" s="64"/>
      <c r="I3" s="64"/>
      <c r="J3" s="64"/>
      <c r="K3" s="64"/>
      <c r="L3" s="64"/>
    </row>
    <row r="4" spans="1:12" ht="33" customHeight="1" x14ac:dyDescent="0.2">
      <c r="A4" s="326" t="s">
        <v>637</v>
      </c>
      <c r="B4" s="137" t="s">
        <v>1</v>
      </c>
      <c r="C4" s="61" t="s">
        <v>446</v>
      </c>
      <c r="D4" s="143"/>
      <c r="E4" s="143" t="s">
        <v>4</v>
      </c>
      <c r="F4" s="271"/>
      <c r="G4" s="61"/>
      <c r="H4" s="64"/>
      <c r="I4" s="64"/>
      <c r="J4" s="64"/>
      <c r="K4" s="64"/>
      <c r="L4" s="64"/>
    </row>
    <row r="5" spans="1:12" ht="39.75" customHeight="1" x14ac:dyDescent="0.2">
      <c r="A5" s="326" t="s">
        <v>638</v>
      </c>
      <c r="B5" s="137" t="s">
        <v>1</v>
      </c>
      <c r="C5" s="61" t="s">
        <v>1252</v>
      </c>
      <c r="D5" s="143"/>
      <c r="E5" s="143" t="s">
        <v>4</v>
      </c>
      <c r="F5" s="179"/>
      <c r="G5" s="61"/>
      <c r="H5" s="64"/>
      <c r="I5" s="64"/>
      <c r="J5" s="64"/>
      <c r="K5" s="64"/>
      <c r="L5" s="64"/>
    </row>
    <row r="6" spans="1:12" ht="30" customHeight="1" x14ac:dyDescent="0.2">
      <c r="A6" s="326" t="s">
        <v>639</v>
      </c>
      <c r="B6" s="137" t="s">
        <v>1</v>
      </c>
      <c r="C6" s="61" t="s">
        <v>1253</v>
      </c>
      <c r="D6" s="65"/>
      <c r="E6" s="143">
        <v>5</v>
      </c>
      <c r="F6" s="65"/>
      <c r="G6" s="66"/>
      <c r="H6" s="64"/>
      <c r="I6" s="64"/>
      <c r="J6" s="64"/>
      <c r="K6" s="64"/>
      <c r="L6" s="64"/>
    </row>
    <row r="7" spans="1:12" ht="19.5" customHeight="1" x14ac:dyDescent="0.2">
      <c r="A7" s="326" t="s">
        <v>640</v>
      </c>
      <c r="B7" s="137" t="s">
        <v>1</v>
      </c>
      <c r="C7" s="61" t="s">
        <v>1187</v>
      </c>
      <c r="D7" s="143"/>
      <c r="E7" s="143">
        <v>5</v>
      </c>
      <c r="F7" s="179"/>
      <c r="G7" s="61"/>
      <c r="H7" s="64"/>
      <c r="I7" s="64"/>
      <c r="J7" s="64"/>
      <c r="K7" s="64"/>
      <c r="L7" s="64"/>
    </row>
    <row r="8" spans="1:12" ht="48" customHeight="1" x14ac:dyDescent="0.2">
      <c r="A8" s="326" t="s">
        <v>641</v>
      </c>
      <c r="B8" s="137" t="s">
        <v>1</v>
      </c>
      <c r="C8" s="61" t="s">
        <v>447</v>
      </c>
      <c r="D8" s="61"/>
      <c r="E8" s="242" t="s">
        <v>4</v>
      </c>
      <c r="F8" s="179"/>
      <c r="G8" s="61"/>
      <c r="H8" s="64"/>
      <c r="I8" s="64"/>
      <c r="J8" s="64"/>
      <c r="K8" s="64"/>
      <c r="L8" s="64"/>
    </row>
    <row r="9" spans="1:12" ht="33" customHeight="1" x14ac:dyDescent="0.2">
      <c r="A9" s="326" t="s">
        <v>642</v>
      </c>
      <c r="B9" s="137" t="s">
        <v>1</v>
      </c>
      <c r="C9" s="61" t="s">
        <v>288</v>
      </c>
      <c r="D9" s="61"/>
      <c r="E9" s="242" t="s">
        <v>4</v>
      </c>
      <c r="F9" s="179"/>
      <c r="G9" s="54"/>
      <c r="H9" s="64"/>
      <c r="I9" s="64"/>
      <c r="J9" s="64"/>
      <c r="K9" s="64"/>
      <c r="L9" s="64"/>
    </row>
    <row r="10" spans="1:12" ht="34.9" customHeight="1" x14ac:dyDescent="0.2">
      <c r="A10" s="326" t="s">
        <v>643</v>
      </c>
      <c r="B10" s="137" t="s">
        <v>1</v>
      </c>
      <c r="C10" s="61" t="s">
        <v>289</v>
      </c>
      <c r="D10" s="61"/>
      <c r="E10" s="242" t="s">
        <v>4</v>
      </c>
      <c r="F10" s="179"/>
      <c r="G10" s="61"/>
      <c r="H10" s="64"/>
      <c r="I10" s="64"/>
      <c r="J10" s="64"/>
      <c r="K10" s="64"/>
      <c r="L10" s="64"/>
    </row>
    <row r="11" spans="1:12" ht="13.5" x14ac:dyDescent="0.2">
      <c r="A11" s="326"/>
      <c r="B11" s="137"/>
      <c r="C11" s="68" t="s">
        <v>18</v>
      </c>
      <c r="D11" s="143"/>
      <c r="E11" s="137">
        <f>SUM(E6+E7)</f>
        <v>10</v>
      </c>
      <c r="F11" s="137">
        <f>SUM(F6+F7)</f>
        <v>0</v>
      </c>
      <c r="G11" s="54"/>
      <c r="H11" s="64"/>
      <c r="I11" s="64"/>
      <c r="J11" s="64"/>
      <c r="K11" s="64"/>
      <c r="L11" s="64"/>
    </row>
    <row r="12" spans="1:12" ht="13.5" x14ac:dyDescent="0.2">
      <c r="A12" s="326"/>
      <c r="B12" s="137"/>
      <c r="C12" s="54"/>
      <c r="E12" s="77"/>
      <c r="F12" s="179"/>
      <c r="G12" s="54"/>
      <c r="H12" s="223"/>
      <c r="I12" s="64"/>
      <c r="J12" s="64"/>
      <c r="K12" s="64"/>
      <c r="L12" s="64"/>
    </row>
    <row r="13" spans="1:12" ht="18" customHeight="1" x14ac:dyDescent="0.2">
      <c r="A13" s="326">
        <v>3.2</v>
      </c>
      <c r="B13" s="137"/>
      <c r="C13" s="69" t="s">
        <v>71</v>
      </c>
      <c r="D13" s="69"/>
      <c r="E13" s="143"/>
      <c r="F13" s="137"/>
      <c r="G13" s="69"/>
      <c r="H13" s="64"/>
      <c r="I13" s="64"/>
      <c r="J13" s="64"/>
      <c r="K13" s="64"/>
      <c r="L13" s="64"/>
    </row>
    <row r="14" spans="1:12" s="59" customFormat="1" ht="24" customHeight="1" x14ac:dyDescent="0.2">
      <c r="A14" s="327" t="s">
        <v>644</v>
      </c>
      <c r="B14" s="86" t="s">
        <v>1</v>
      </c>
      <c r="C14" s="73" t="s">
        <v>32</v>
      </c>
      <c r="D14" s="74"/>
      <c r="E14" s="74" t="s">
        <v>4</v>
      </c>
      <c r="F14" s="74"/>
      <c r="G14" s="73"/>
      <c r="H14" s="171"/>
      <c r="I14" s="171"/>
      <c r="J14" s="171"/>
      <c r="K14" s="171"/>
      <c r="L14" s="171"/>
    </row>
    <row r="15" spans="1:12" s="59" customFormat="1" ht="24" customHeight="1" x14ac:dyDescent="0.2">
      <c r="A15" s="327" t="s">
        <v>645</v>
      </c>
      <c r="B15" s="86" t="s">
        <v>1</v>
      </c>
      <c r="C15" s="73" t="s">
        <v>290</v>
      </c>
      <c r="D15" s="71"/>
      <c r="E15" s="74">
        <v>10</v>
      </c>
      <c r="F15" s="507"/>
      <c r="G15" s="73"/>
      <c r="H15" s="171"/>
      <c r="I15" s="171"/>
      <c r="J15" s="171"/>
      <c r="K15" s="171"/>
      <c r="L15" s="171"/>
    </row>
    <row r="16" spans="1:12" s="59" customFormat="1" ht="24" customHeight="1" x14ac:dyDescent="0.2">
      <c r="A16" s="327" t="s">
        <v>646</v>
      </c>
      <c r="B16" s="86" t="s">
        <v>1</v>
      </c>
      <c r="C16" s="73" t="s">
        <v>1254</v>
      </c>
      <c r="D16" s="74"/>
      <c r="E16" s="74">
        <v>6</v>
      </c>
      <c r="F16" s="508"/>
      <c r="G16" s="73"/>
      <c r="H16" s="171"/>
      <c r="I16" s="171"/>
      <c r="J16" s="171"/>
      <c r="K16" s="171"/>
      <c r="L16" s="171"/>
    </row>
    <row r="17" spans="1:12" ht="71.25" customHeight="1" x14ac:dyDescent="0.2">
      <c r="A17" s="357" t="s">
        <v>647</v>
      </c>
      <c r="B17" s="387" t="s">
        <v>1</v>
      </c>
      <c r="C17" s="158" t="s">
        <v>1096</v>
      </c>
      <c r="D17" s="148"/>
      <c r="E17" s="148">
        <v>20</v>
      </c>
      <c r="F17" s="527"/>
      <c r="G17" s="158"/>
      <c r="H17" s="154"/>
      <c r="I17" s="154"/>
      <c r="J17" s="154"/>
      <c r="K17" s="154"/>
      <c r="L17" s="154"/>
    </row>
    <row r="18" spans="1:12" ht="71.25" customHeight="1" x14ac:dyDescent="0.2">
      <c r="A18" s="357" t="s">
        <v>648</v>
      </c>
      <c r="B18" s="387" t="s">
        <v>1</v>
      </c>
      <c r="C18" s="158" t="s">
        <v>1097</v>
      </c>
      <c r="D18" s="148" t="s">
        <v>15</v>
      </c>
      <c r="E18" s="148">
        <v>16</v>
      </c>
      <c r="F18" s="527"/>
      <c r="G18" s="158"/>
      <c r="H18" s="154"/>
      <c r="I18" s="154"/>
      <c r="J18" s="154"/>
      <c r="K18" s="154"/>
      <c r="L18" s="154"/>
    </row>
    <row r="19" spans="1:12" ht="71.25" customHeight="1" x14ac:dyDescent="0.2">
      <c r="A19" s="357" t="s">
        <v>649</v>
      </c>
      <c r="B19" s="387" t="s">
        <v>1</v>
      </c>
      <c r="C19" s="158" t="s">
        <v>291</v>
      </c>
      <c r="D19" s="148" t="s">
        <v>292</v>
      </c>
      <c r="E19" s="148">
        <v>12</v>
      </c>
      <c r="F19" s="527"/>
      <c r="G19" s="153"/>
      <c r="H19" s="154"/>
      <c r="I19" s="154"/>
      <c r="J19" s="154"/>
      <c r="K19" s="154"/>
      <c r="L19" s="154"/>
    </row>
    <row r="20" spans="1:12" ht="71.25" customHeight="1" x14ac:dyDescent="0.2">
      <c r="A20" s="357" t="s">
        <v>650</v>
      </c>
      <c r="B20" s="387" t="s">
        <v>1</v>
      </c>
      <c r="C20" s="158" t="s">
        <v>293</v>
      </c>
      <c r="D20" s="152"/>
      <c r="E20" s="148">
        <v>10</v>
      </c>
      <c r="F20" s="527"/>
      <c r="G20" s="153"/>
      <c r="H20" s="154"/>
      <c r="I20" s="154"/>
      <c r="J20" s="154"/>
      <c r="K20" s="154"/>
      <c r="L20" s="154"/>
    </row>
    <row r="21" spans="1:12" ht="71.25" customHeight="1" x14ac:dyDescent="0.2">
      <c r="A21" s="357" t="s">
        <v>651</v>
      </c>
      <c r="B21" s="387" t="s">
        <v>1</v>
      </c>
      <c r="C21" s="158" t="s">
        <v>294</v>
      </c>
      <c r="D21" s="152"/>
      <c r="E21" s="148">
        <v>8</v>
      </c>
      <c r="F21" s="527"/>
      <c r="G21" s="158"/>
      <c r="H21" s="154"/>
      <c r="I21" s="154"/>
      <c r="J21" s="154"/>
      <c r="K21" s="154"/>
      <c r="L21" s="154"/>
    </row>
    <row r="22" spans="1:12" ht="71.25" customHeight="1" x14ac:dyDescent="0.2">
      <c r="A22" s="357" t="s">
        <v>652</v>
      </c>
      <c r="B22" s="387" t="s">
        <v>1</v>
      </c>
      <c r="C22" s="158" t="s">
        <v>449</v>
      </c>
      <c r="D22" s="152"/>
      <c r="E22" s="148">
        <v>0</v>
      </c>
      <c r="F22" s="527"/>
      <c r="G22" s="158"/>
      <c r="H22" s="154"/>
      <c r="I22" s="154"/>
      <c r="J22" s="154"/>
      <c r="K22" s="154"/>
      <c r="L22" s="154"/>
    </row>
    <row r="23" spans="1:12" ht="33" customHeight="1" x14ac:dyDescent="0.2">
      <c r="A23" s="326"/>
      <c r="B23" s="54"/>
      <c r="C23" s="68" t="s">
        <v>18</v>
      </c>
      <c r="D23" s="54"/>
      <c r="E23" s="137">
        <f>SUM(E17+E15)</f>
        <v>30</v>
      </c>
      <c r="F23" s="137">
        <f>SUM(F17+F15)</f>
        <v>0</v>
      </c>
      <c r="G23" s="54"/>
      <c r="H23" s="64"/>
      <c r="I23" s="64"/>
      <c r="J23" s="64"/>
      <c r="K23" s="64"/>
      <c r="L23" s="64"/>
    </row>
    <row r="24" spans="1:12" ht="13.5" x14ac:dyDescent="0.2">
      <c r="A24" s="326">
        <v>3.3</v>
      </c>
      <c r="B24" s="137"/>
      <c r="C24" s="69" t="s">
        <v>217</v>
      </c>
      <c r="D24" s="137"/>
      <c r="E24" s="143"/>
      <c r="F24" s="137"/>
      <c r="G24" s="69"/>
      <c r="H24" s="64"/>
      <c r="I24" s="64"/>
      <c r="J24" s="64"/>
      <c r="K24" s="64"/>
      <c r="L24" s="64"/>
    </row>
    <row r="25" spans="1:12" s="59" customFormat="1" ht="56.25" customHeight="1" x14ac:dyDescent="0.2">
      <c r="A25" s="327" t="s">
        <v>653</v>
      </c>
      <c r="B25" s="86" t="s">
        <v>1</v>
      </c>
      <c r="C25" s="73" t="s">
        <v>1264</v>
      </c>
      <c r="D25" s="74"/>
      <c r="E25" s="74" t="s">
        <v>4</v>
      </c>
      <c r="F25" s="74"/>
      <c r="G25" s="73"/>
      <c r="H25" s="171"/>
      <c r="I25" s="171"/>
      <c r="J25" s="171"/>
      <c r="K25" s="171"/>
      <c r="L25" s="171"/>
    </row>
    <row r="26" spans="1:12" ht="40.5" x14ac:dyDescent="0.2">
      <c r="A26" s="327" t="s">
        <v>654</v>
      </c>
      <c r="B26" s="137" t="s">
        <v>1</v>
      </c>
      <c r="C26" s="61" t="s">
        <v>1255</v>
      </c>
      <c r="D26" s="69"/>
      <c r="E26" s="143">
        <v>25</v>
      </c>
      <c r="F26" s="518"/>
      <c r="G26" s="61"/>
      <c r="H26" s="64"/>
      <c r="I26" s="64"/>
      <c r="J26" s="64"/>
      <c r="K26" s="64"/>
      <c r="L26" s="64"/>
    </row>
    <row r="27" spans="1:12" ht="44.25" customHeight="1" thickBot="1" x14ac:dyDescent="0.25">
      <c r="A27" s="327" t="s">
        <v>655</v>
      </c>
      <c r="B27" s="137" t="s">
        <v>1</v>
      </c>
      <c r="C27" s="158" t="s">
        <v>1256</v>
      </c>
      <c r="D27" s="143" t="s">
        <v>23</v>
      </c>
      <c r="E27" s="143">
        <v>20</v>
      </c>
      <c r="F27" s="519"/>
      <c r="G27" s="69"/>
      <c r="H27" s="64"/>
      <c r="I27" s="64"/>
      <c r="J27" s="64"/>
      <c r="K27" s="64"/>
      <c r="L27" s="64"/>
    </row>
    <row r="28" spans="1:12" s="59" customFormat="1" ht="57.75" customHeight="1" thickBot="1" x14ac:dyDescent="0.25">
      <c r="A28" s="327" t="s">
        <v>656</v>
      </c>
      <c r="B28" s="86" t="s">
        <v>1</v>
      </c>
      <c r="C28" s="73" t="s">
        <v>1257</v>
      </c>
      <c r="D28" s="361">
        <v>16</v>
      </c>
      <c r="E28" s="74">
        <v>16</v>
      </c>
      <c r="F28" s="519"/>
      <c r="G28" s="82"/>
      <c r="H28" s="171"/>
      <c r="I28" s="171"/>
      <c r="J28" s="171"/>
      <c r="K28" s="171"/>
      <c r="L28" s="171"/>
    </row>
    <row r="29" spans="1:12" ht="45.6" customHeight="1" x14ac:dyDescent="0.2">
      <c r="A29" s="327" t="s">
        <v>657</v>
      </c>
      <c r="B29" s="137" t="s">
        <v>1</v>
      </c>
      <c r="C29" s="61" t="s">
        <v>1258</v>
      </c>
      <c r="D29" s="69"/>
      <c r="E29" s="143">
        <v>12</v>
      </c>
      <c r="F29" s="519"/>
      <c r="G29" s="69"/>
      <c r="H29" s="64"/>
      <c r="I29" s="64"/>
      <c r="J29" s="64"/>
      <c r="K29" s="64"/>
      <c r="L29" s="64"/>
    </row>
    <row r="30" spans="1:12" ht="46.5" customHeight="1" x14ac:dyDescent="0.2">
      <c r="A30" s="327" t="s">
        <v>658</v>
      </c>
      <c r="B30" s="137" t="s">
        <v>1</v>
      </c>
      <c r="C30" s="61" t="s">
        <v>1259</v>
      </c>
      <c r="D30" s="143"/>
      <c r="E30" s="143">
        <v>7</v>
      </c>
      <c r="F30" s="519"/>
      <c r="G30" s="61"/>
      <c r="H30" s="64"/>
      <c r="I30" s="64"/>
      <c r="J30" s="64"/>
      <c r="K30" s="64"/>
      <c r="L30" s="64"/>
    </row>
    <row r="31" spans="1:12" ht="25.9" customHeight="1" x14ac:dyDescent="0.2">
      <c r="A31" s="327" t="s">
        <v>659</v>
      </c>
      <c r="B31" s="137" t="s">
        <v>1</v>
      </c>
      <c r="C31" s="61" t="s">
        <v>448</v>
      </c>
      <c r="D31" s="143"/>
      <c r="E31" s="143">
        <v>0</v>
      </c>
      <c r="F31" s="520"/>
      <c r="G31" s="61"/>
      <c r="H31" s="64"/>
      <c r="I31" s="64"/>
      <c r="J31" s="64"/>
      <c r="K31" s="64"/>
      <c r="L31" s="64"/>
    </row>
    <row r="32" spans="1:12" ht="19.5" customHeight="1" x14ac:dyDescent="0.2">
      <c r="A32" s="327" t="s">
        <v>660</v>
      </c>
      <c r="B32" s="137" t="s">
        <v>1</v>
      </c>
      <c r="C32" s="91" t="s">
        <v>504</v>
      </c>
      <c r="D32" s="84"/>
      <c r="E32" s="99">
        <v>10</v>
      </c>
      <c r="F32" s="499"/>
      <c r="G32" s="61"/>
      <c r="H32" s="64"/>
      <c r="I32" s="64"/>
      <c r="J32" s="64"/>
      <c r="K32" s="64"/>
      <c r="L32" s="64"/>
    </row>
    <row r="33" spans="1:12" s="59" customFormat="1" ht="24" customHeight="1" x14ac:dyDescent="0.2">
      <c r="A33" s="327" t="s">
        <v>661</v>
      </c>
      <c r="B33" s="86" t="s">
        <v>1</v>
      </c>
      <c r="C33" s="151" t="s">
        <v>1260</v>
      </c>
      <c r="D33" s="362"/>
      <c r="E33" s="254">
        <v>8</v>
      </c>
      <c r="F33" s="501"/>
      <c r="G33" s="73"/>
      <c r="H33" s="171"/>
      <c r="I33" s="171"/>
      <c r="J33" s="171"/>
      <c r="K33" s="171"/>
      <c r="L33" s="171"/>
    </row>
    <row r="34" spans="1:12" s="59" customFormat="1" ht="40.5" x14ac:dyDescent="0.2">
      <c r="A34" s="327" t="s">
        <v>662</v>
      </c>
      <c r="B34" s="86" t="s">
        <v>1</v>
      </c>
      <c r="C34" s="73" t="s">
        <v>450</v>
      </c>
      <c r="D34" s="74"/>
      <c r="E34" s="74" t="s">
        <v>4</v>
      </c>
      <c r="F34" s="74"/>
      <c r="G34" s="73"/>
      <c r="H34" s="171"/>
      <c r="I34" s="171"/>
      <c r="J34" s="171"/>
      <c r="K34" s="171"/>
      <c r="L34" s="171"/>
    </row>
    <row r="35" spans="1:12" ht="13.5" x14ac:dyDescent="0.2">
      <c r="A35" s="327" t="s">
        <v>663</v>
      </c>
      <c r="B35" s="137" t="s">
        <v>1</v>
      </c>
      <c r="C35" s="61" t="s">
        <v>1527</v>
      </c>
      <c r="D35" s="69"/>
      <c r="E35" s="143">
        <v>4</v>
      </c>
      <c r="F35" s="427"/>
      <c r="G35" s="61"/>
      <c r="H35" s="64"/>
      <c r="I35" s="64"/>
      <c r="J35" s="64"/>
      <c r="K35" s="64"/>
      <c r="L35" s="64"/>
    </row>
    <row r="36" spans="1:12" ht="17.25" customHeight="1" x14ac:dyDescent="0.2">
      <c r="A36" s="327" t="s">
        <v>1524</v>
      </c>
      <c r="B36" s="137" t="s">
        <v>1</v>
      </c>
      <c r="C36" s="61" t="s">
        <v>295</v>
      </c>
      <c r="D36" s="69"/>
      <c r="E36" s="143">
        <v>5</v>
      </c>
      <c r="F36" s="427"/>
      <c r="G36" s="61"/>
      <c r="H36" s="64"/>
      <c r="I36" s="64"/>
      <c r="J36" s="64"/>
      <c r="K36" s="64"/>
      <c r="L36" s="64"/>
    </row>
    <row r="37" spans="1:12" ht="27" x14ac:dyDescent="0.2">
      <c r="A37" s="327" t="s">
        <v>664</v>
      </c>
      <c r="B37" s="137" t="s">
        <v>1</v>
      </c>
      <c r="C37" s="61" t="s">
        <v>1261</v>
      </c>
      <c r="D37" s="69"/>
      <c r="E37" s="143">
        <v>6</v>
      </c>
      <c r="F37" s="276"/>
      <c r="G37" s="61"/>
      <c r="H37" s="64"/>
      <c r="I37" s="64"/>
      <c r="J37" s="64"/>
      <c r="K37" s="64"/>
      <c r="L37" s="64"/>
    </row>
    <row r="38" spans="1:12" ht="13.5" x14ac:dyDescent="0.2">
      <c r="A38" s="326"/>
      <c r="B38" s="54"/>
      <c r="C38" s="68" t="s">
        <v>18</v>
      </c>
      <c r="D38" s="54"/>
      <c r="E38" s="137">
        <f>SUM(E26+E32+E35+E36+E37)</f>
        <v>50</v>
      </c>
      <c r="F38" s="137">
        <f>SUM(F26+F32+F35+F36+F37)</f>
        <v>0</v>
      </c>
      <c r="G38" s="54"/>
      <c r="H38" s="64"/>
      <c r="I38" s="64"/>
      <c r="J38" s="64"/>
      <c r="K38" s="64"/>
      <c r="L38" s="64"/>
    </row>
    <row r="39" spans="1:12" s="78" customFormat="1" x14ac:dyDescent="0.2">
      <c r="A39" s="326"/>
      <c r="B39" s="54"/>
      <c r="C39" s="54"/>
      <c r="E39" s="77"/>
      <c r="F39" s="179"/>
      <c r="G39" s="54"/>
      <c r="H39" s="223"/>
      <c r="I39" s="64"/>
      <c r="J39" s="64"/>
      <c r="K39" s="64"/>
      <c r="L39" s="64"/>
    </row>
    <row r="40" spans="1:12" ht="13.5" x14ac:dyDescent="0.2">
      <c r="A40" s="326">
        <v>3.4</v>
      </c>
      <c r="B40" s="137"/>
      <c r="C40" s="69" t="s">
        <v>73</v>
      </c>
      <c r="D40" s="69"/>
      <c r="E40" s="143"/>
      <c r="F40" s="137"/>
      <c r="G40" s="69"/>
      <c r="H40" s="64"/>
      <c r="I40" s="64"/>
      <c r="J40" s="64"/>
      <c r="K40" s="64"/>
      <c r="L40" s="64"/>
    </row>
    <row r="41" spans="1:12" ht="30" customHeight="1" x14ac:dyDescent="0.2">
      <c r="A41" s="326" t="s">
        <v>665</v>
      </c>
      <c r="B41" s="137" t="s">
        <v>1</v>
      </c>
      <c r="C41" s="61" t="s">
        <v>296</v>
      </c>
      <c r="D41" s="69"/>
      <c r="E41" s="143" t="s">
        <v>4</v>
      </c>
      <c r="F41" s="137"/>
      <c r="G41" s="69"/>
      <c r="H41" s="64"/>
      <c r="I41" s="64"/>
      <c r="J41" s="64"/>
      <c r="K41" s="64"/>
      <c r="L41" s="64"/>
    </row>
    <row r="42" spans="1:12" ht="33" customHeight="1" x14ac:dyDescent="0.2">
      <c r="A42" s="326" t="s">
        <v>666</v>
      </c>
      <c r="B42" s="137" t="s">
        <v>1</v>
      </c>
      <c r="C42" s="61" t="s">
        <v>1506</v>
      </c>
      <c r="D42" s="65"/>
      <c r="E42" s="143" t="s">
        <v>4</v>
      </c>
      <c r="F42" s="65"/>
      <c r="G42" s="66"/>
      <c r="H42" s="64"/>
      <c r="I42" s="64"/>
      <c r="J42" s="64"/>
      <c r="K42" s="64"/>
      <c r="L42" s="64"/>
    </row>
    <row r="43" spans="1:12" ht="30.6" customHeight="1" x14ac:dyDescent="0.2">
      <c r="A43" s="326" t="s">
        <v>667</v>
      </c>
      <c r="B43" s="137" t="s">
        <v>1</v>
      </c>
      <c r="C43" s="61" t="s">
        <v>508</v>
      </c>
      <c r="D43" s="143"/>
      <c r="E43" s="143">
        <v>20</v>
      </c>
      <c r="F43" s="518"/>
      <c r="G43" s="61"/>
      <c r="H43" s="64"/>
      <c r="I43" s="64"/>
      <c r="J43" s="64"/>
      <c r="K43" s="64"/>
      <c r="L43" s="64"/>
    </row>
    <row r="44" spans="1:12" ht="33" customHeight="1" x14ac:dyDescent="0.2">
      <c r="A44" s="326" t="s">
        <v>668</v>
      </c>
      <c r="B44" s="137" t="s">
        <v>1</v>
      </c>
      <c r="C44" s="61" t="s">
        <v>1539</v>
      </c>
      <c r="D44" s="143"/>
      <c r="E44" s="143">
        <v>15</v>
      </c>
      <c r="F44" s="519"/>
      <c r="G44" s="69"/>
      <c r="H44" s="64"/>
      <c r="I44" s="64"/>
      <c r="J44" s="64"/>
      <c r="K44" s="64"/>
      <c r="L44" s="64"/>
    </row>
    <row r="45" spans="1:12" ht="40.15" customHeight="1" x14ac:dyDescent="0.2">
      <c r="A45" s="326" t="s">
        <v>669</v>
      </c>
      <c r="B45" s="137" t="s">
        <v>1</v>
      </c>
      <c r="C45" s="61" t="s">
        <v>509</v>
      </c>
      <c r="D45" s="137"/>
      <c r="E45" s="143">
        <v>10</v>
      </c>
      <c r="F45" s="519"/>
      <c r="G45" s="69"/>
      <c r="H45" s="64"/>
      <c r="I45" s="64"/>
      <c r="J45" s="64"/>
      <c r="K45" s="64"/>
      <c r="L45" s="64" t="s">
        <v>5</v>
      </c>
    </row>
    <row r="46" spans="1:12" ht="33.75" customHeight="1" x14ac:dyDescent="0.2">
      <c r="A46" s="326" t="s">
        <v>670</v>
      </c>
      <c r="B46" s="137" t="s">
        <v>1</v>
      </c>
      <c r="C46" s="61" t="s">
        <v>74</v>
      </c>
      <c r="D46" s="143" t="s">
        <v>23</v>
      </c>
      <c r="E46" s="143">
        <v>5</v>
      </c>
      <c r="F46" s="520"/>
      <c r="G46" s="69"/>
      <c r="H46" s="64"/>
      <c r="I46" s="64"/>
      <c r="J46" s="64"/>
      <c r="K46" s="64" t="s">
        <v>5</v>
      </c>
      <c r="L46" s="64"/>
    </row>
    <row r="47" spans="1:12" ht="40.5" x14ac:dyDescent="0.2">
      <c r="A47" s="326" t="s">
        <v>671</v>
      </c>
      <c r="B47" s="137" t="s">
        <v>1</v>
      </c>
      <c r="C47" s="61" t="s">
        <v>297</v>
      </c>
      <c r="D47" s="137"/>
      <c r="E47" s="143">
        <v>15</v>
      </c>
      <c r="F47" s="518"/>
      <c r="G47" s="69"/>
      <c r="H47" s="64"/>
      <c r="I47" s="64"/>
      <c r="J47" s="64"/>
      <c r="K47" s="64"/>
      <c r="L47" s="64"/>
    </row>
    <row r="48" spans="1:12" ht="30.75" customHeight="1" x14ac:dyDescent="0.2">
      <c r="A48" s="326" t="s">
        <v>672</v>
      </c>
      <c r="B48" s="137" t="s">
        <v>1</v>
      </c>
      <c r="C48" s="61" t="s">
        <v>298</v>
      </c>
      <c r="D48" s="137"/>
      <c r="E48" s="143">
        <v>10</v>
      </c>
      <c r="F48" s="519"/>
      <c r="G48" s="69"/>
      <c r="H48" s="64"/>
      <c r="I48" s="64"/>
      <c r="J48" s="64"/>
      <c r="K48" s="64"/>
      <c r="L48" s="64"/>
    </row>
    <row r="49" spans="1:12" ht="27" customHeight="1" x14ac:dyDescent="0.2">
      <c r="A49" s="326" t="s">
        <v>673</v>
      </c>
      <c r="B49" s="137" t="s">
        <v>1</v>
      </c>
      <c r="C49" s="61" t="s">
        <v>299</v>
      </c>
      <c r="D49" s="65"/>
      <c r="E49" s="143">
        <v>5</v>
      </c>
      <c r="F49" s="520"/>
      <c r="G49" s="66"/>
      <c r="H49" s="64"/>
      <c r="I49" s="64"/>
      <c r="J49" s="64"/>
      <c r="K49" s="64"/>
      <c r="L49" s="64"/>
    </row>
    <row r="50" spans="1:12" ht="13.5" x14ac:dyDescent="0.2">
      <c r="A50" s="326"/>
      <c r="B50" s="54"/>
      <c r="C50" s="68" t="s">
        <v>18</v>
      </c>
      <c r="D50" s="54"/>
      <c r="E50" s="137">
        <f>SUM(E47+E43)</f>
        <v>35</v>
      </c>
      <c r="F50" s="137">
        <f>SUM(F47+F43)</f>
        <v>0</v>
      </c>
      <c r="G50" s="54"/>
      <c r="H50" s="64"/>
      <c r="I50" s="64"/>
      <c r="J50" s="64"/>
      <c r="K50" s="64"/>
      <c r="L50" s="64"/>
    </row>
    <row r="51" spans="1:12" ht="13.5" x14ac:dyDescent="0.2">
      <c r="A51" s="326">
        <v>3.5</v>
      </c>
      <c r="B51" s="137"/>
      <c r="C51" s="76" t="s">
        <v>75</v>
      </c>
      <c r="D51" s="69"/>
      <c r="E51" s="137"/>
      <c r="F51" s="137"/>
      <c r="G51" s="69"/>
      <c r="H51" s="64"/>
      <c r="I51" s="64"/>
      <c r="J51" s="64"/>
      <c r="K51" s="64"/>
      <c r="L51" s="64"/>
    </row>
    <row r="52" spans="1:12" ht="22.5" customHeight="1" x14ac:dyDescent="0.2">
      <c r="A52" s="326" t="s">
        <v>674</v>
      </c>
      <c r="B52" s="137" t="s">
        <v>1</v>
      </c>
      <c r="C52" s="61" t="s">
        <v>76</v>
      </c>
      <c r="D52" s="69"/>
      <c r="E52" s="143">
        <v>8</v>
      </c>
      <c r="F52" s="518"/>
      <c r="G52" s="69"/>
      <c r="H52" s="64"/>
      <c r="I52" s="64"/>
      <c r="J52" s="64"/>
      <c r="K52" s="64" t="s">
        <v>5</v>
      </c>
      <c r="L52" s="64" t="s">
        <v>5</v>
      </c>
    </row>
    <row r="53" spans="1:12" ht="27.75" customHeight="1" x14ac:dyDescent="0.2">
      <c r="A53" s="326" t="s">
        <v>675</v>
      </c>
      <c r="B53" s="137" t="s">
        <v>1</v>
      </c>
      <c r="C53" s="61" t="s">
        <v>300</v>
      </c>
      <c r="D53" s="69"/>
      <c r="E53" s="143">
        <v>6</v>
      </c>
      <c r="F53" s="519"/>
      <c r="G53" s="69"/>
      <c r="H53" s="64"/>
      <c r="I53" s="64"/>
      <c r="J53" s="64"/>
      <c r="K53" s="64"/>
      <c r="L53" s="64"/>
    </row>
    <row r="54" spans="1:12" ht="28.5" customHeight="1" x14ac:dyDescent="0.2">
      <c r="A54" s="326" t="s">
        <v>676</v>
      </c>
      <c r="B54" s="137" t="s">
        <v>1</v>
      </c>
      <c r="C54" s="61" t="s">
        <v>301</v>
      </c>
      <c r="D54" s="69"/>
      <c r="E54" s="143">
        <v>4</v>
      </c>
      <c r="F54" s="137"/>
      <c r="G54" s="69"/>
      <c r="H54" s="64"/>
      <c r="I54" s="64"/>
      <c r="J54" s="64"/>
      <c r="K54" s="64"/>
      <c r="L54" s="64"/>
    </row>
    <row r="55" spans="1:12" ht="14.45" customHeight="1" x14ac:dyDescent="0.2">
      <c r="A55" s="326" t="s">
        <v>677</v>
      </c>
      <c r="B55" s="137" t="s">
        <v>1</v>
      </c>
      <c r="C55" s="61" t="s">
        <v>302</v>
      </c>
      <c r="D55" s="69"/>
      <c r="E55" s="143">
        <v>4</v>
      </c>
      <c r="F55" s="137"/>
      <c r="G55" s="69"/>
      <c r="H55" s="64"/>
      <c r="I55" s="64"/>
      <c r="J55" s="64"/>
      <c r="K55" s="64"/>
      <c r="L55" s="64"/>
    </row>
    <row r="56" spans="1:12" ht="30.6" customHeight="1" x14ac:dyDescent="0.2">
      <c r="A56" s="326" t="s">
        <v>678</v>
      </c>
      <c r="B56" s="137" t="s">
        <v>1</v>
      </c>
      <c r="C56" s="61" t="s">
        <v>303</v>
      </c>
      <c r="D56" s="69"/>
      <c r="E56" s="143" t="s">
        <v>4</v>
      </c>
      <c r="F56" s="137"/>
      <c r="G56" s="69"/>
      <c r="H56" s="64"/>
      <c r="I56" s="64"/>
      <c r="J56" s="64"/>
      <c r="K56" s="64"/>
      <c r="L56" s="64"/>
    </row>
    <row r="57" spans="1:12" ht="66.75" customHeight="1" x14ac:dyDescent="0.2">
      <c r="A57" s="326" t="s">
        <v>679</v>
      </c>
      <c r="B57" s="137" t="s">
        <v>1</v>
      </c>
      <c r="C57" s="85" t="s">
        <v>451</v>
      </c>
      <c r="D57" s="69"/>
      <c r="E57" s="143">
        <v>10</v>
      </c>
      <c r="F57" s="518"/>
      <c r="G57" s="69"/>
      <c r="H57" s="64"/>
      <c r="I57" s="64"/>
      <c r="J57" s="64"/>
      <c r="K57" s="64" t="s">
        <v>5</v>
      </c>
      <c r="L57" s="64" t="s">
        <v>5</v>
      </c>
    </row>
    <row r="58" spans="1:12" ht="19.5" customHeight="1" x14ac:dyDescent="0.2">
      <c r="A58" s="326" t="s">
        <v>680</v>
      </c>
      <c r="B58" s="137" t="s">
        <v>1</v>
      </c>
      <c r="C58" s="61" t="s">
        <v>304</v>
      </c>
      <c r="D58" s="69"/>
      <c r="E58" s="143">
        <v>6</v>
      </c>
      <c r="F58" s="519"/>
      <c r="G58" s="69"/>
      <c r="H58" s="64"/>
      <c r="I58" s="64"/>
      <c r="J58" s="64" t="s">
        <v>5</v>
      </c>
      <c r="K58" s="64"/>
      <c r="L58" s="64"/>
    </row>
    <row r="59" spans="1:12" ht="19.5" customHeight="1" x14ac:dyDescent="0.2">
      <c r="A59" s="326" t="s">
        <v>681</v>
      </c>
      <c r="B59" s="137" t="s">
        <v>1</v>
      </c>
      <c r="C59" s="61" t="s">
        <v>1507</v>
      </c>
      <c r="D59" s="69"/>
      <c r="E59" s="143">
        <v>4</v>
      </c>
      <c r="F59" s="520"/>
      <c r="G59" s="69"/>
      <c r="H59" s="64" t="s">
        <v>5</v>
      </c>
      <c r="I59" s="64" t="s">
        <v>5</v>
      </c>
      <c r="J59" s="64"/>
      <c r="K59" s="64"/>
      <c r="L59" s="64"/>
    </row>
    <row r="60" spans="1:12" ht="15" customHeight="1" x14ac:dyDescent="0.2">
      <c r="A60" s="326" t="s">
        <v>682</v>
      </c>
      <c r="B60" s="137" t="s">
        <v>1</v>
      </c>
      <c r="C60" s="61" t="s">
        <v>77</v>
      </c>
      <c r="D60" s="69"/>
      <c r="E60" s="143">
        <v>10</v>
      </c>
      <c r="F60" s="137"/>
      <c r="G60" s="69"/>
      <c r="H60" s="64"/>
      <c r="I60" s="64"/>
      <c r="J60" s="64" t="s">
        <v>5</v>
      </c>
      <c r="K60" s="64" t="s">
        <v>5</v>
      </c>
      <c r="L60" s="64" t="s">
        <v>5</v>
      </c>
    </row>
    <row r="61" spans="1:12" ht="39" customHeight="1" x14ac:dyDescent="0.2">
      <c r="A61" s="326" t="s">
        <v>683</v>
      </c>
      <c r="B61" s="137" t="s">
        <v>1</v>
      </c>
      <c r="C61" s="61" t="s">
        <v>78</v>
      </c>
      <c r="D61" s="69"/>
      <c r="E61" s="143">
        <v>5</v>
      </c>
      <c r="F61" s="137"/>
      <c r="G61" s="69"/>
      <c r="H61" s="64"/>
      <c r="I61" s="64"/>
      <c r="J61" s="64"/>
      <c r="K61" s="64" t="s">
        <v>5</v>
      </c>
      <c r="L61" s="64" t="s">
        <v>5</v>
      </c>
    </row>
    <row r="62" spans="1:12" ht="13.5" x14ac:dyDescent="0.2">
      <c r="A62" s="326" t="s">
        <v>684</v>
      </c>
      <c r="B62" s="137" t="s">
        <v>1</v>
      </c>
      <c r="C62" s="61" t="s">
        <v>452</v>
      </c>
      <c r="D62" s="69"/>
      <c r="E62" s="143" t="s">
        <v>4</v>
      </c>
      <c r="F62" s="137"/>
      <c r="G62" s="69"/>
      <c r="H62" s="64"/>
      <c r="I62" s="64"/>
      <c r="J62" s="64"/>
      <c r="K62" s="64"/>
      <c r="L62" s="64"/>
    </row>
    <row r="63" spans="1:12" ht="69.599999999999994" customHeight="1" x14ac:dyDescent="0.2">
      <c r="A63" s="326" t="s">
        <v>685</v>
      </c>
      <c r="B63" s="137" t="s">
        <v>8</v>
      </c>
      <c r="C63" s="61" t="s">
        <v>1098</v>
      </c>
      <c r="D63" s="69"/>
      <c r="E63" s="143">
        <v>10</v>
      </c>
      <c r="F63" s="518"/>
      <c r="G63" s="69"/>
      <c r="H63" s="64"/>
      <c r="I63" s="64"/>
      <c r="J63" s="64"/>
      <c r="K63" s="64"/>
      <c r="L63" s="64"/>
    </row>
    <row r="64" spans="1:12" ht="68.25" customHeight="1" x14ac:dyDescent="0.2">
      <c r="A64" s="326" t="s">
        <v>686</v>
      </c>
      <c r="B64" s="137" t="s">
        <v>8</v>
      </c>
      <c r="C64" s="61" t="s">
        <v>79</v>
      </c>
      <c r="D64" s="69"/>
      <c r="E64" s="143">
        <v>8</v>
      </c>
      <c r="F64" s="519"/>
      <c r="G64" s="69"/>
      <c r="H64" s="64"/>
      <c r="I64" s="64"/>
      <c r="J64" s="64"/>
      <c r="K64" s="64" t="s">
        <v>5</v>
      </c>
      <c r="L64" s="64" t="s">
        <v>5</v>
      </c>
    </row>
    <row r="65" spans="1:12" ht="45" customHeight="1" x14ac:dyDescent="0.2">
      <c r="A65" s="326" t="s">
        <v>687</v>
      </c>
      <c r="B65" s="137" t="s">
        <v>8</v>
      </c>
      <c r="C65" s="61" t="s">
        <v>305</v>
      </c>
      <c r="D65" s="69"/>
      <c r="E65" s="143">
        <v>6</v>
      </c>
      <c r="F65" s="519"/>
      <c r="G65" s="69"/>
      <c r="H65" s="64"/>
      <c r="I65" s="64"/>
      <c r="J65" s="64"/>
      <c r="K65" s="64"/>
      <c r="L65" s="64"/>
    </row>
    <row r="66" spans="1:12" ht="17.25" customHeight="1" x14ac:dyDescent="0.2">
      <c r="A66" s="326" t="s">
        <v>688</v>
      </c>
      <c r="B66" s="137" t="s">
        <v>8</v>
      </c>
      <c r="C66" s="61" t="s">
        <v>306</v>
      </c>
      <c r="D66" s="69"/>
      <c r="E66" s="143">
        <v>2</v>
      </c>
      <c r="F66" s="520"/>
      <c r="G66" s="69"/>
      <c r="H66" s="64"/>
      <c r="I66" s="64"/>
      <c r="J66" s="64"/>
      <c r="K66" s="64"/>
      <c r="L66" s="64"/>
    </row>
    <row r="67" spans="1:12" ht="42" customHeight="1" x14ac:dyDescent="0.2">
      <c r="A67" s="326" t="s">
        <v>689</v>
      </c>
      <c r="B67" s="387" t="s">
        <v>8</v>
      </c>
      <c r="C67" s="158" t="s">
        <v>344</v>
      </c>
      <c r="D67" s="146"/>
      <c r="E67" s="148" t="s">
        <v>4</v>
      </c>
      <c r="F67" s="148"/>
      <c r="G67" s="158"/>
      <c r="H67" s="154"/>
      <c r="I67" s="154"/>
      <c r="J67" s="154"/>
      <c r="K67" s="154"/>
      <c r="L67" s="154"/>
    </row>
    <row r="68" spans="1:12" ht="27" x14ac:dyDescent="0.2">
      <c r="A68" s="326" t="s">
        <v>690</v>
      </c>
      <c r="B68" s="137" t="s">
        <v>1</v>
      </c>
      <c r="C68" s="61" t="s">
        <v>307</v>
      </c>
      <c r="D68" s="69"/>
      <c r="E68" s="143">
        <v>4</v>
      </c>
      <c r="F68" s="137"/>
      <c r="G68" s="69"/>
      <c r="H68" s="64" t="s">
        <v>5</v>
      </c>
      <c r="I68" s="64" t="s">
        <v>5</v>
      </c>
      <c r="J68" s="64"/>
      <c r="K68" s="64"/>
      <c r="L68" s="64"/>
    </row>
    <row r="69" spans="1:12" ht="16.5" customHeight="1" x14ac:dyDescent="0.2">
      <c r="A69" s="326" t="s">
        <v>691</v>
      </c>
      <c r="B69" s="137" t="s">
        <v>1</v>
      </c>
      <c r="C69" s="61" t="s">
        <v>80</v>
      </c>
      <c r="D69" s="69"/>
      <c r="E69" s="143">
        <v>6</v>
      </c>
      <c r="F69" s="137"/>
      <c r="G69" s="69"/>
      <c r="H69" s="64"/>
      <c r="I69" s="64"/>
      <c r="J69" s="64" t="s">
        <v>5</v>
      </c>
      <c r="K69" s="64" t="s">
        <v>5</v>
      </c>
      <c r="L69" s="64" t="s">
        <v>5</v>
      </c>
    </row>
    <row r="70" spans="1:12" ht="40.5" customHeight="1" x14ac:dyDescent="0.2">
      <c r="A70" s="326" t="s">
        <v>692</v>
      </c>
      <c r="B70" s="137" t="s">
        <v>1</v>
      </c>
      <c r="C70" s="61" t="s">
        <v>1188</v>
      </c>
      <c r="D70" s="69"/>
      <c r="E70" s="214">
        <v>10</v>
      </c>
      <c r="F70" s="275"/>
      <c r="G70" s="69"/>
      <c r="H70" s="64"/>
      <c r="I70" s="64"/>
      <c r="J70" s="64"/>
      <c r="K70" s="64"/>
      <c r="L70" s="64"/>
    </row>
    <row r="71" spans="1:12" ht="16.5" customHeight="1" x14ac:dyDescent="0.2">
      <c r="A71" s="326" t="s">
        <v>693</v>
      </c>
      <c r="B71" s="137" t="s">
        <v>1</v>
      </c>
      <c r="C71" s="91" t="s">
        <v>81</v>
      </c>
      <c r="D71" s="69"/>
      <c r="E71" s="143">
        <v>8</v>
      </c>
      <c r="F71" s="518"/>
      <c r="G71" s="69"/>
      <c r="H71" s="64"/>
      <c r="I71" s="64"/>
      <c r="J71" s="64" t="s">
        <v>5</v>
      </c>
      <c r="K71" s="64" t="s">
        <v>5</v>
      </c>
      <c r="L71" s="64" t="s">
        <v>5</v>
      </c>
    </row>
    <row r="72" spans="1:12" ht="21.75" customHeight="1" x14ac:dyDescent="0.2">
      <c r="A72" s="326" t="s">
        <v>694</v>
      </c>
      <c r="B72" s="137" t="s">
        <v>1</v>
      </c>
      <c r="C72" s="91" t="s">
        <v>1263</v>
      </c>
      <c r="D72" s="69"/>
      <c r="E72" s="143">
        <v>3</v>
      </c>
      <c r="F72" s="520"/>
      <c r="G72" s="69"/>
      <c r="H72" s="64" t="s">
        <v>5</v>
      </c>
      <c r="I72" s="64" t="s">
        <v>5</v>
      </c>
      <c r="J72" s="64"/>
      <c r="K72" s="64"/>
      <c r="L72" s="64"/>
    </row>
    <row r="73" spans="1:12" ht="27" x14ac:dyDescent="0.2">
      <c r="A73" s="326" t="s">
        <v>695</v>
      </c>
      <c r="B73" s="137" t="s">
        <v>1</v>
      </c>
      <c r="C73" s="61" t="s">
        <v>1099</v>
      </c>
      <c r="D73" s="69"/>
      <c r="E73" s="143">
        <v>10</v>
      </c>
      <c r="F73" s="518"/>
      <c r="G73" s="69"/>
      <c r="H73" s="64"/>
      <c r="I73" s="64"/>
      <c r="J73" s="64"/>
      <c r="K73" s="64" t="s">
        <v>5</v>
      </c>
      <c r="L73" s="64" t="s">
        <v>5</v>
      </c>
    </row>
    <row r="74" spans="1:12" ht="21.75" customHeight="1" x14ac:dyDescent="0.2">
      <c r="A74" s="326" t="s">
        <v>696</v>
      </c>
      <c r="B74" s="137" t="s">
        <v>1</v>
      </c>
      <c r="C74" s="61" t="s">
        <v>1100</v>
      </c>
      <c r="D74" s="69"/>
      <c r="E74" s="143">
        <v>6</v>
      </c>
      <c r="F74" s="520"/>
      <c r="G74" s="69"/>
      <c r="H74" s="64"/>
      <c r="I74" s="64"/>
      <c r="J74" s="64"/>
      <c r="K74" s="64"/>
      <c r="L74" s="64"/>
    </row>
    <row r="75" spans="1:12" s="59" customFormat="1" ht="18" customHeight="1" x14ac:dyDescent="0.2">
      <c r="A75" s="327" t="s">
        <v>697</v>
      </c>
      <c r="B75" s="86" t="s">
        <v>1</v>
      </c>
      <c r="C75" s="73" t="s">
        <v>1189</v>
      </c>
      <c r="D75" s="82"/>
      <c r="E75" s="74">
        <v>1</v>
      </c>
      <c r="F75" s="86"/>
      <c r="G75" s="82"/>
      <c r="H75" s="171"/>
      <c r="I75" s="171"/>
      <c r="J75" s="171"/>
      <c r="K75" s="171" t="s">
        <v>5</v>
      </c>
      <c r="L75" s="171" t="s">
        <v>5</v>
      </c>
    </row>
    <row r="76" spans="1:12" s="59" customFormat="1" ht="18.75" customHeight="1" x14ac:dyDescent="0.2">
      <c r="A76" s="327" t="s">
        <v>698</v>
      </c>
      <c r="B76" s="86" t="s">
        <v>1</v>
      </c>
      <c r="C76" s="73" t="s">
        <v>1190</v>
      </c>
      <c r="D76" s="82"/>
      <c r="E76" s="74">
        <v>5</v>
      </c>
      <c r="F76" s="86"/>
      <c r="G76" s="82"/>
      <c r="H76" s="171"/>
      <c r="I76" s="171"/>
      <c r="J76" s="171"/>
      <c r="K76" s="171"/>
      <c r="L76" s="171"/>
    </row>
    <row r="77" spans="1:12" s="59" customFormat="1" ht="30.75" customHeight="1" x14ac:dyDescent="0.2">
      <c r="A77" s="327" t="s">
        <v>699</v>
      </c>
      <c r="B77" s="86" t="s">
        <v>1</v>
      </c>
      <c r="C77" s="73" t="s">
        <v>453</v>
      </c>
      <c r="D77" s="74"/>
      <c r="E77" s="74" t="s">
        <v>4</v>
      </c>
      <c r="F77" s="74"/>
      <c r="G77" s="82"/>
      <c r="H77" s="171"/>
      <c r="I77" s="171"/>
      <c r="J77" s="171"/>
      <c r="K77" s="171"/>
      <c r="L77" s="171"/>
    </row>
    <row r="78" spans="1:12" s="221" customFormat="1" ht="23.25" customHeight="1" x14ac:dyDescent="0.2">
      <c r="A78" s="326" t="s">
        <v>700</v>
      </c>
      <c r="B78" s="387" t="s">
        <v>1</v>
      </c>
      <c r="C78" s="158" t="s">
        <v>454</v>
      </c>
      <c r="D78" s="148"/>
      <c r="E78" s="148" t="s">
        <v>4</v>
      </c>
      <c r="F78" s="148"/>
      <c r="G78" s="153"/>
      <c r="H78" s="154"/>
      <c r="I78" s="154"/>
      <c r="J78" s="154"/>
      <c r="K78" s="154"/>
      <c r="L78" s="154"/>
    </row>
    <row r="79" spans="1:12" s="221" customFormat="1" ht="27" customHeight="1" x14ac:dyDescent="0.2">
      <c r="A79" s="326" t="s">
        <v>1262</v>
      </c>
      <c r="B79" s="387" t="s">
        <v>1</v>
      </c>
      <c r="C79" s="158" t="s">
        <v>1191</v>
      </c>
      <c r="D79" s="148"/>
      <c r="E79" s="148">
        <v>6</v>
      </c>
      <c r="F79" s="148"/>
      <c r="G79" s="158"/>
      <c r="H79" s="154"/>
      <c r="I79" s="154"/>
      <c r="J79" s="154"/>
      <c r="K79" s="154"/>
      <c r="L79" s="154"/>
    </row>
    <row r="80" spans="1:12" s="234" customFormat="1" ht="41.25" customHeight="1" x14ac:dyDescent="0.2">
      <c r="A80" s="326" t="s">
        <v>701</v>
      </c>
      <c r="B80" s="388" t="s">
        <v>1</v>
      </c>
      <c r="C80" s="265" t="s">
        <v>1265</v>
      </c>
      <c r="D80" s="262"/>
      <c r="E80" s="262" t="s">
        <v>4</v>
      </c>
      <c r="F80" s="272"/>
      <c r="G80" s="265"/>
      <c r="H80" s="266"/>
      <c r="I80" s="266"/>
      <c r="J80" s="266"/>
      <c r="K80" s="266"/>
      <c r="L80" s="266"/>
    </row>
    <row r="81" spans="1:12" s="234" customFormat="1" ht="28.5" customHeight="1" x14ac:dyDescent="0.2">
      <c r="A81" s="326" t="s">
        <v>702</v>
      </c>
      <c r="B81" s="387" t="s">
        <v>1</v>
      </c>
      <c r="C81" s="158" t="s">
        <v>1192</v>
      </c>
      <c r="D81" s="148"/>
      <c r="E81" s="148">
        <v>1</v>
      </c>
      <c r="F81" s="148"/>
      <c r="G81" s="158"/>
      <c r="H81" s="154"/>
      <c r="I81" s="154"/>
      <c r="J81" s="154" t="s">
        <v>5</v>
      </c>
      <c r="K81" s="154" t="s">
        <v>5</v>
      </c>
      <c r="L81" s="154" t="s">
        <v>5</v>
      </c>
    </row>
    <row r="82" spans="1:12" ht="27" x14ac:dyDescent="0.2">
      <c r="A82" s="326" t="s">
        <v>703</v>
      </c>
      <c r="B82" s="386" t="s">
        <v>8</v>
      </c>
      <c r="C82" s="267" t="s">
        <v>455</v>
      </c>
      <c r="D82" s="264"/>
      <c r="E82" s="261">
        <v>6</v>
      </c>
      <c r="F82" s="276"/>
      <c r="G82" s="267"/>
      <c r="H82" s="263"/>
      <c r="I82" s="263"/>
      <c r="J82" s="263"/>
      <c r="K82" s="263"/>
      <c r="L82" s="263"/>
    </row>
    <row r="83" spans="1:12" s="221" customFormat="1" ht="18.75" customHeight="1" x14ac:dyDescent="0.2">
      <c r="A83" s="326" t="s">
        <v>704</v>
      </c>
      <c r="B83" s="387" t="s">
        <v>1</v>
      </c>
      <c r="C83" s="158" t="s">
        <v>456</v>
      </c>
      <c r="D83" s="148"/>
      <c r="E83" s="148">
        <v>1</v>
      </c>
      <c r="F83" s="148"/>
      <c r="G83" s="159"/>
      <c r="H83" s="154"/>
      <c r="I83" s="154"/>
      <c r="J83" s="154"/>
      <c r="K83" s="154"/>
      <c r="L83" s="154"/>
    </row>
    <row r="84" spans="1:12" s="221" customFormat="1" ht="18" customHeight="1" x14ac:dyDescent="0.2">
      <c r="A84" s="326" t="s">
        <v>705</v>
      </c>
      <c r="B84" s="387" t="s">
        <v>1</v>
      </c>
      <c r="C84" s="158" t="s">
        <v>308</v>
      </c>
      <c r="D84" s="148"/>
      <c r="E84" s="148">
        <v>1</v>
      </c>
      <c r="F84" s="148"/>
      <c r="G84" s="159"/>
      <c r="H84" s="154"/>
      <c r="I84" s="154"/>
      <c r="J84" s="154"/>
      <c r="K84" s="154"/>
      <c r="L84" s="154"/>
    </row>
    <row r="85" spans="1:12" s="59" customFormat="1" ht="18.600000000000001" customHeight="1" x14ac:dyDescent="0.2">
      <c r="A85" s="327"/>
      <c r="B85" s="71"/>
      <c r="C85" s="92" t="s">
        <v>18</v>
      </c>
      <c r="D85" s="71"/>
      <c r="E85" s="86">
        <f>SUM(E52+E54+E55+E57+E60+E61+E63+E68+E69+E70+E71+E73+E75+E76+E79+E81+E82+E83+E84)</f>
        <v>110</v>
      </c>
      <c r="F85" s="86">
        <f>SUM(F52+F54+F55+F57+F60+F61+F63+F68+F69+F70+F71+F73+F75+F76+F79+F81+F82+F83+F84)</f>
        <v>0</v>
      </c>
      <c r="G85" s="71"/>
      <c r="H85" s="171"/>
      <c r="I85" s="171"/>
      <c r="J85" s="171"/>
      <c r="K85" s="171"/>
      <c r="L85" s="171"/>
    </row>
    <row r="86" spans="1:12" s="59" customFormat="1" ht="19.5" customHeight="1" x14ac:dyDescent="0.2">
      <c r="A86" s="327">
        <v>3.6</v>
      </c>
      <c r="B86" s="86"/>
      <c r="C86" s="360" t="s">
        <v>85</v>
      </c>
      <c r="D86" s="86"/>
      <c r="E86" s="86"/>
      <c r="F86" s="86"/>
      <c r="G86" s="73"/>
      <c r="H86" s="171"/>
      <c r="I86" s="171"/>
      <c r="J86" s="171"/>
      <c r="K86" s="171"/>
      <c r="L86" s="171"/>
    </row>
    <row r="87" spans="1:12" s="59" customFormat="1" ht="21" customHeight="1" x14ac:dyDescent="0.2">
      <c r="A87" s="327" t="s">
        <v>706</v>
      </c>
      <c r="B87" s="86" t="s">
        <v>1</v>
      </c>
      <c r="C87" s="226" t="s">
        <v>1193</v>
      </c>
      <c r="D87" s="86"/>
      <c r="E87" s="74">
        <v>20</v>
      </c>
      <c r="F87" s="521"/>
      <c r="G87" s="73"/>
      <c r="H87" s="171"/>
      <c r="I87" s="171"/>
      <c r="J87" s="171"/>
      <c r="K87" s="171"/>
      <c r="L87" s="171"/>
    </row>
    <row r="88" spans="1:12" s="59" customFormat="1" ht="21" customHeight="1" x14ac:dyDescent="0.2">
      <c r="A88" s="327" t="s">
        <v>707</v>
      </c>
      <c r="B88" s="86" t="s">
        <v>1</v>
      </c>
      <c r="C88" s="73" t="s">
        <v>1194</v>
      </c>
      <c r="D88" s="86"/>
      <c r="E88" s="74">
        <v>15</v>
      </c>
      <c r="F88" s="522"/>
      <c r="G88" s="73"/>
      <c r="H88" s="171"/>
      <c r="I88" s="171"/>
      <c r="J88" s="171"/>
      <c r="K88" s="171"/>
      <c r="L88" s="171"/>
    </row>
    <row r="89" spans="1:12" s="59" customFormat="1" ht="23.45" customHeight="1" x14ac:dyDescent="0.2">
      <c r="A89" s="327" t="s">
        <v>708</v>
      </c>
      <c r="B89" s="86" t="s">
        <v>1</v>
      </c>
      <c r="C89" s="73" t="s">
        <v>309</v>
      </c>
      <c r="D89" s="86"/>
      <c r="E89" s="74">
        <v>10</v>
      </c>
      <c r="F89" s="522"/>
      <c r="G89" s="73"/>
      <c r="H89" s="171"/>
      <c r="I89" s="171"/>
      <c r="J89" s="171"/>
      <c r="K89" s="171"/>
      <c r="L89" s="171"/>
    </row>
    <row r="90" spans="1:12" s="59" customFormat="1" ht="23.45" customHeight="1" x14ac:dyDescent="0.2">
      <c r="A90" s="327" t="s">
        <v>709</v>
      </c>
      <c r="B90" s="86" t="s">
        <v>1</v>
      </c>
      <c r="C90" s="73" t="s">
        <v>1266</v>
      </c>
      <c r="D90" s="86"/>
      <c r="E90" s="74">
        <v>5</v>
      </c>
      <c r="F90" s="523"/>
      <c r="G90" s="73"/>
      <c r="H90" s="171"/>
      <c r="I90" s="171"/>
      <c r="J90" s="171"/>
      <c r="K90" s="171"/>
      <c r="L90" s="171"/>
    </row>
    <row r="91" spans="1:12" s="59" customFormat="1" ht="31.15" customHeight="1" x14ac:dyDescent="0.2">
      <c r="A91" s="327" t="s">
        <v>710</v>
      </c>
      <c r="B91" s="137"/>
      <c r="C91" s="61" t="s">
        <v>1269</v>
      </c>
      <c r="D91" s="137"/>
      <c r="E91" s="143">
        <v>10</v>
      </c>
      <c r="F91" s="518"/>
      <c r="G91" s="61"/>
      <c r="H91" s="64"/>
      <c r="I91" s="64"/>
      <c r="J91" s="64"/>
      <c r="K91" s="64"/>
      <c r="L91" s="64"/>
    </row>
    <row r="92" spans="1:12" s="59" customFormat="1" ht="28.15" customHeight="1" x14ac:dyDescent="0.2">
      <c r="A92" s="327" t="s">
        <v>1101</v>
      </c>
      <c r="B92" s="137"/>
      <c r="C92" s="61" t="s">
        <v>1270</v>
      </c>
      <c r="D92" s="137"/>
      <c r="E92" s="143">
        <v>8</v>
      </c>
      <c r="F92" s="519"/>
      <c r="G92" s="61"/>
      <c r="H92" s="64"/>
      <c r="I92" s="64"/>
      <c r="J92" s="64"/>
      <c r="K92" s="64"/>
      <c r="L92" s="64"/>
    </row>
    <row r="93" spans="1:12" s="59" customFormat="1" ht="28.15" customHeight="1" x14ac:dyDescent="0.2">
      <c r="A93" s="327" t="s">
        <v>1195</v>
      </c>
      <c r="B93" s="400"/>
      <c r="C93" s="61" t="s">
        <v>1271</v>
      </c>
      <c r="D93" s="400"/>
      <c r="E93" s="399">
        <v>6</v>
      </c>
      <c r="F93" s="519"/>
      <c r="G93" s="61"/>
      <c r="H93" s="64"/>
      <c r="I93" s="64"/>
      <c r="J93" s="64"/>
      <c r="K93" s="64"/>
      <c r="L93" s="64"/>
    </row>
    <row r="94" spans="1:12" ht="27.6" customHeight="1" x14ac:dyDescent="0.2">
      <c r="A94" s="327" t="s">
        <v>1267</v>
      </c>
      <c r="B94" s="137"/>
      <c r="C94" s="61" t="s">
        <v>1268</v>
      </c>
      <c r="D94" s="137"/>
      <c r="E94" s="143">
        <v>3</v>
      </c>
      <c r="F94" s="520"/>
      <c r="G94" s="61"/>
      <c r="H94" s="64"/>
      <c r="I94" s="64"/>
      <c r="J94" s="64"/>
      <c r="K94" s="64"/>
      <c r="L94" s="64"/>
    </row>
    <row r="95" spans="1:12" ht="22.5" customHeight="1" x14ac:dyDescent="0.2">
      <c r="A95" s="326"/>
      <c r="B95" s="137"/>
      <c r="C95" s="68" t="s">
        <v>18</v>
      </c>
      <c r="D95" s="137"/>
      <c r="E95" s="137">
        <f>SUM(E87+E91)</f>
        <v>30</v>
      </c>
      <c r="F95" s="137">
        <f>SUM(F87+F91)</f>
        <v>0</v>
      </c>
      <c r="G95" s="61"/>
      <c r="H95" s="64"/>
      <c r="I95" s="64"/>
      <c r="J95" s="64"/>
      <c r="K95" s="64"/>
      <c r="L95" s="64"/>
    </row>
    <row r="96" spans="1:12" ht="13.5" x14ac:dyDescent="0.2">
      <c r="A96" s="326">
        <v>3.7</v>
      </c>
      <c r="B96" s="54"/>
      <c r="C96" s="76" t="s">
        <v>235</v>
      </c>
      <c r="D96" s="54"/>
      <c r="E96" s="54"/>
      <c r="F96" s="179"/>
      <c r="G96" s="54"/>
      <c r="H96" s="64"/>
      <c r="I96" s="64"/>
      <c r="J96" s="64"/>
      <c r="K96" s="64"/>
      <c r="L96" s="64"/>
    </row>
    <row r="97" spans="1:12" ht="46.5" customHeight="1" x14ac:dyDescent="0.2">
      <c r="A97" s="326" t="s">
        <v>711</v>
      </c>
      <c r="B97" s="137" t="s">
        <v>1</v>
      </c>
      <c r="C97" s="61" t="s">
        <v>457</v>
      </c>
      <c r="D97" s="143"/>
      <c r="E97" s="143" t="s">
        <v>4</v>
      </c>
      <c r="F97" s="271"/>
      <c r="G97" s="61"/>
      <c r="H97" s="64"/>
      <c r="I97" s="64"/>
      <c r="J97" s="64"/>
      <c r="K97" s="64"/>
      <c r="L97" s="64"/>
    </row>
    <row r="98" spans="1:12" ht="32.25" customHeight="1" x14ac:dyDescent="0.2">
      <c r="A98" s="326" t="s">
        <v>713</v>
      </c>
      <c r="B98" s="137" t="s">
        <v>1</v>
      </c>
      <c r="C98" s="61" t="s">
        <v>310</v>
      </c>
      <c r="D98" s="143"/>
      <c r="E98" s="143">
        <v>6</v>
      </c>
      <c r="F98" s="444"/>
      <c r="G98" s="61"/>
      <c r="H98" s="64"/>
      <c r="I98" s="64"/>
      <c r="J98" s="64"/>
      <c r="K98" s="64"/>
      <c r="L98" s="64"/>
    </row>
    <row r="99" spans="1:12" ht="31.5" customHeight="1" x14ac:dyDescent="0.2">
      <c r="A99" s="326" t="s">
        <v>712</v>
      </c>
      <c r="B99" s="137" t="s">
        <v>1</v>
      </c>
      <c r="C99" s="61" t="s">
        <v>1196</v>
      </c>
      <c r="D99" s="143"/>
      <c r="E99" s="143">
        <v>14</v>
      </c>
      <c r="F99" s="444"/>
      <c r="G99" s="61"/>
      <c r="H99" s="64"/>
      <c r="I99" s="64"/>
      <c r="J99" s="64"/>
      <c r="K99" s="64"/>
      <c r="L99" s="64"/>
    </row>
    <row r="100" spans="1:12" ht="28.5" customHeight="1" x14ac:dyDescent="0.2">
      <c r="A100" s="326" t="s">
        <v>714</v>
      </c>
      <c r="B100" s="137" t="s">
        <v>1</v>
      </c>
      <c r="C100" s="61" t="s">
        <v>458</v>
      </c>
      <c r="D100" s="143"/>
      <c r="E100" s="143">
        <v>10</v>
      </c>
      <c r="F100" s="271"/>
      <c r="G100" s="61"/>
      <c r="H100" s="64"/>
      <c r="I100" s="64"/>
      <c r="J100" s="64"/>
      <c r="K100" s="64"/>
      <c r="L100" s="64"/>
    </row>
    <row r="101" spans="1:12" ht="30.75" customHeight="1" x14ac:dyDescent="0.2">
      <c r="A101" s="326" t="s">
        <v>715</v>
      </c>
      <c r="B101" s="137" t="s">
        <v>1</v>
      </c>
      <c r="C101" s="61" t="s">
        <v>1274</v>
      </c>
      <c r="D101" s="143"/>
      <c r="E101" s="143" t="s">
        <v>4</v>
      </c>
      <c r="F101" s="271"/>
      <c r="G101" s="61"/>
      <c r="H101" s="64"/>
      <c r="I101" s="64"/>
      <c r="J101" s="64"/>
      <c r="K101" s="64"/>
      <c r="L101" s="64"/>
    </row>
    <row r="102" spans="1:12" ht="13.5" x14ac:dyDescent="0.2">
      <c r="A102" s="326" t="s">
        <v>716</v>
      </c>
      <c r="B102" s="137" t="s">
        <v>1</v>
      </c>
      <c r="C102" s="61" t="s">
        <v>1273</v>
      </c>
      <c r="D102" s="143"/>
      <c r="E102" s="143">
        <v>10</v>
      </c>
      <c r="F102" s="271"/>
      <c r="G102" s="61"/>
      <c r="H102" s="64"/>
      <c r="I102" s="64"/>
      <c r="J102" s="64"/>
      <c r="K102" s="64" t="s">
        <v>5</v>
      </c>
      <c r="L102" s="64" t="s">
        <v>5</v>
      </c>
    </row>
    <row r="103" spans="1:12" ht="13.5" x14ac:dyDescent="0.2">
      <c r="A103" s="326" t="s">
        <v>1197</v>
      </c>
      <c r="B103" s="427" t="s">
        <v>1</v>
      </c>
      <c r="C103" s="61" t="s">
        <v>1272</v>
      </c>
      <c r="D103" s="428"/>
      <c r="E103" s="428">
        <v>4</v>
      </c>
      <c r="F103" s="428"/>
      <c r="G103" s="61"/>
      <c r="H103" s="64"/>
      <c r="I103" s="64"/>
      <c r="J103" s="64"/>
      <c r="K103" s="64"/>
      <c r="L103" s="64"/>
    </row>
    <row r="104" spans="1:12" ht="13.5" x14ac:dyDescent="0.2">
      <c r="A104" s="326"/>
      <c r="B104" s="54"/>
      <c r="C104" s="68" t="s">
        <v>18</v>
      </c>
      <c r="D104" s="54"/>
      <c r="E104" s="137">
        <f>SUM(E97:E103)</f>
        <v>44</v>
      </c>
      <c r="F104" s="137">
        <f>SUM(F97:F103)</f>
        <v>0</v>
      </c>
      <c r="G104" s="54"/>
      <c r="H104" s="64"/>
      <c r="I104" s="64"/>
      <c r="J104" s="64"/>
      <c r="K104" s="64"/>
      <c r="L104" s="64"/>
    </row>
    <row r="105" spans="1:12" ht="13.5" x14ac:dyDescent="0.2">
      <c r="A105" s="326"/>
      <c r="B105" s="54"/>
      <c r="C105" s="54"/>
      <c r="D105" s="54"/>
      <c r="E105" s="334"/>
      <c r="F105" s="334"/>
      <c r="G105" s="54"/>
      <c r="H105" s="64"/>
      <c r="I105" s="64"/>
      <c r="J105" s="64"/>
      <c r="K105" s="64"/>
      <c r="L105" s="64"/>
    </row>
    <row r="106" spans="1:12" ht="19.5" customHeight="1" x14ac:dyDescent="0.2">
      <c r="A106" s="326">
        <v>3.8</v>
      </c>
      <c r="B106" s="137"/>
      <c r="C106" s="69" t="s">
        <v>86</v>
      </c>
      <c r="D106" s="137"/>
      <c r="E106" s="334"/>
      <c r="F106" s="334"/>
      <c r="G106" s="61"/>
      <c r="H106" s="64"/>
      <c r="I106" s="64"/>
      <c r="J106" s="64"/>
      <c r="K106" s="64"/>
      <c r="L106" s="64"/>
    </row>
    <row r="107" spans="1:12" ht="48" customHeight="1" x14ac:dyDescent="0.2">
      <c r="A107" s="326" t="s">
        <v>717</v>
      </c>
      <c r="B107" s="137" t="s">
        <v>1</v>
      </c>
      <c r="C107" s="61" t="s">
        <v>311</v>
      </c>
      <c r="D107" s="137"/>
      <c r="E107" s="143">
        <v>20</v>
      </c>
      <c r="F107" s="499"/>
      <c r="G107" s="61"/>
      <c r="H107" s="64"/>
      <c r="I107" s="64"/>
      <c r="J107" s="64"/>
      <c r="K107" s="64"/>
      <c r="L107" s="64"/>
    </row>
    <row r="108" spans="1:12" s="59" customFormat="1" ht="42" customHeight="1" x14ac:dyDescent="0.2">
      <c r="A108" s="326" t="s">
        <v>718</v>
      </c>
      <c r="B108" s="86" t="s">
        <v>1</v>
      </c>
      <c r="C108" s="73" t="s">
        <v>87</v>
      </c>
      <c r="D108" s="86"/>
      <c r="E108" s="74">
        <v>12</v>
      </c>
      <c r="F108" s="500"/>
      <c r="G108" s="73"/>
      <c r="H108" s="171"/>
      <c r="I108" s="171"/>
      <c r="J108" s="171"/>
      <c r="K108" s="171" t="s">
        <v>5</v>
      </c>
      <c r="L108" s="171" t="s">
        <v>5</v>
      </c>
    </row>
    <row r="109" spans="1:12" ht="27" x14ac:dyDescent="0.2">
      <c r="A109" s="326" t="s">
        <v>719</v>
      </c>
      <c r="B109" s="137" t="s">
        <v>1</v>
      </c>
      <c r="C109" s="61" t="s">
        <v>312</v>
      </c>
      <c r="D109" s="137"/>
      <c r="E109" s="143">
        <v>10</v>
      </c>
      <c r="F109" s="500"/>
      <c r="G109" s="61"/>
      <c r="H109" s="64"/>
      <c r="I109" s="64"/>
      <c r="J109" s="64" t="s">
        <v>5</v>
      </c>
      <c r="K109" s="64"/>
      <c r="L109" s="64"/>
    </row>
    <row r="110" spans="1:12" ht="21" customHeight="1" x14ac:dyDescent="0.2">
      <c r="A110" s="326" t="s">
        <v>720</v>
      </c>
      <c r="B110" s="137" t="s">
        <v>1</v>
      </c>
      <c r="C110" s="61" t="s">
        <v>313</v>
      </c>
      <c r="D110" s="137"/>
      <c r="E110" s="143">
        <v>7</v>
      </c>
      <c r="F110" s="500"/>
      <c r="G110" s="61"/>
      <c r="H110" s="64"/>
      <c r="I110" s="64"/>
      <c r="J110" s="64"/>
      <c r="K110" s="64"/>
      <c r="L110" s="64"/>
    </row>
    <row r="111" spans="1:12" ht="18" customHeight="1" x14ac:dyDescent="0.2">
      <c r="A111" s="326" t="s">
        <v>721</v>
      </c>
      <c r="B111" s="137" t="s">
        <v>1</v>
      </c>
      <c r="C111" s="61" t="s">
        <v>314</v>
      </c>
      <c r="D111" s="137"/>
      <c r="E111" s="143">
        <v>5</v>
      </c>
      <c r="F111" s="500"/>
      <c r="G111" s="61"/>
      <c r="H111" s="64"/>
      <c r="I111" s="64"/>
      <c r="J111" s="64"/>
      <c r="K111" s="64"/>
      <c r="L111" s="64"/>
    </row>
    <row r="112" spans="1:12" ht="33" customHeight="1" x14ac:dyDescent="0.2">
      <c r="A112" s="326" t="s">
        <v>722</v>
      </c>
      <c r="B112" s="137" t="s">
        <v>1</v>
      </c>
      <c r="C112" s="61" t="s">
        <v>315</v>
      </c>
      <c r="D112" s="137"/>
      <c r="E112" s="143">
        <v>0</v>
      </c>
      <c r="F112" s="501"/>
      <c r="G112" s="61"/>
      <c r="H112" s="64"/>
      <c r="I112" s="64"/>
      <c r="J112" s="64"/>
      <c r="K112" s="64"/>
      <c r="L112" s="64"/>
    </row>
    <row r="113" spans="1:12" ht="13.5" x14ac:dyDescent="0.2">
      <c r="A113" s="326"/>
      <c r="B113" s="54"/>
      <c r="C113" s="68" t="s">
        <v>18</v>
      </c>
      <c r="D113" s="54"/>
      <c r="E113" s="137">
        <f>SUM(E107)</f>
        <v>20</v>
      </c>
      <c r="F113" s="137">
        <f>SUM(F107)</f>
        <v>0</v>
      </c>
      <c r="G113" s="54"/>
      <c r="H113" s="64"/>
      <c r="I113" s="64"/>
      <c r="J113" s="64"/>
      <c r="K113" s="64"/>
      <c r="L113" s="64"/>
    </row>
    <row r="114" spans="1:12" ht="18.75" customHeight="1" x14ac:dyDescent="0.2">
      <c r="A114" s="326">
        <v>3.9</v>
      </c>
      <c r="B114" s="137"/>
      <c r="C114" s="76" t="s">
        <v>88</v>
      </c>
      <c r="D114" s="137"/>
      <c r="E114" s="137"/>
      <c r="F114" s="137"/>
      <c r="G114" s="61"/>
      <c r="H114" s="64"/>
      <c r="I114" s="64"/>
      <c r="J114" s="64"/>
      <c r="K114" s="64"/>
      <c r="L114" s="64"/>
    </row>
    <row r="115" spans="1:12" ht="27" x14ac:dyDescent="0.2">
      <c r="A115" s="326" t="s">
        <v>723</v>
      </c>
      <c r="B115" s="137" t="s">
        <v>1</v>
      </c>
      <c r="C115" s="61" t="s">
        <v>1102</v>
      </c>
      <c r="D115" s="137"/>
      <c r="E115" s="143">
        <v>15</v>
      </c>
      <c r="F115" s="519"/>
      <c r="G115" s="61"/>
      <c r="H115" s="64"/>
      <c r="I115" s="64"/>
      <c r="J115" s="64"/>
      <c r="K115" s="64"/>
      <c r="L115" s="64"/>
    </row>
    <row r="116" spans="1:12" ht="27" x14ac:dyDescent="0.2">
      <c r="A116" s="326" t="s">
        <v>724</v>
      </c>
      <c r="B116" s="137" t="s">
        <v>1</v>
      </c>
      <c r="C116" s="61" t="s">
        <v>1116</v>
      </c>
      <c r="D116" s="137"/>
      <c r="E116" s="143">
        <v>11</v>
      </c>
      <c r="F116" s="519"/>
      <c r="G116" s="61"/>
      <c r="H116" s="64"/>
      <c r="I116" s="64"/>
      <c r="J116" s="64"/>
      <c r="K116" s="64"/>
      <c r="L116" s="64"/>
    </row>
    <row r="117" spans="1:12" ht="45" customHeight="1" x14ac:dyDescent="0.2">
      <c r="A117" s="326" t="s">
        <v>725</v>
      </c>
      <c r="B117" s="137" t="s">
        <v>1</v>
      </c>
      <c r="C117" s="61" t="s">
        <v>1104</v>
      </c>
      <c r="D117" s="137"/>
      <c r="E117" s="143">
        <v>7</v>
      </c>
      <c r="F117" s="519"/>
      <c r="G117" s="61"/>
      <c r="H117" s="64"/>
      <c r="I117" s="64"/>
      <c r="J117" s="64"/>
      <c r="K117" s="64"/>
      <c r="L117" s="64"/>
    </row>
    <row r="118" spans="1:12" ht="13.5" x14ac:dyDescent="0.2">
      <c r="A118" s="326" t="s">
        <v>726</v>
      </c>
      <c r="B118" s="137" t="s">
        <v>1</v>
      </c>
      <c r="C118" s="61" t="s">
        <v>1103</v>
      </c>
      <c r="D118" s="137"/>
      <c r="E118" s="143">
        <v>4</v>
      </c>
      <c r="F118" s="519"/>
      <c r="G118" s="61"/>
      <c r="H118" s="64"/>
      <c r="I118" s="64"/>
      <c r="J118" s="64"/>
      <c r="K118" s="64"/>
      <c r="L118" s="64"/>
    </row>
    <row r="119" spans="1:12" ht="36.6" customHeight="1" x14ac:dyDescent="0.2">
      <c r="A119" s="326" t="s">
        <v>727</v>
      </c>
      <c r="B119" s="137" t="s">
        <v>1</v>
      </c>
      <c r="C119" s="61" t="s">
        <v>1115</v>
      </c>
      <c r="D119" s="137"/>
      <c r="E119" s="143">
        <v>2</v>
      </c>
      <c r="F119" s="519"/>
      <c r="G119" s="61"/>
      <c r="H119" s="64"/>
      <c r="I119" s="64"/>
      <c r="J119" s="64"/>
      <c r="K119" s="64"/>
      <c r="L119" s="64"/>
    </row>
    <row r="120" spans="1:12" ht="70.900000000000006" customHeight="1" x14ac:dyDescent="0.2">
      <c r="A120" s="326" t="s">
        <v>728</v>
      </c>
      <c r="B120" s="137" t="s">
        <v>1</v>
      </c>
      <c r="C120" s="61" t="s">
        <v>1275</v>
      </c>
      <c r="D120" s="137"/>
      <c r="E120" s="143">
        <v>0</v>
      </c>
      <c r="F120" s="520"/>
      <c r="G120" s="61"/>
      <c r="H120" s="64"/>
      <c r="I120" s="64"/>
      <c r="J120" s="64"/>
      <c r="K120" s="64"/>
      <c r="L120" s="64"/>
    </row>
    <row r="121" spans="1:12" ht="15.75" customHeight="1" x14ac:dyDescent="0.2">
      <c r="A121" s="326"/>
      <c r="B121" s="54"/>
      <c r="C121" s="68" t="s">
        <v>18</v>
      </c>
      <c r="D121" s="54"/>
      <c r="E121" s="137">
        <f>SUM(E115)</f>
        <v>15</v>
      </c>
      <c r="F121" s="137">
        <f>SUM(F115)</f>
        <v>0</v>
      </c>
      <c r="G121" s="54"/>
      <c r="H121" s="64"/>
      <c r="I121" s="64"/>
      <c r="J121" s="64"/>
      <c r="K121" s="64"/>
      <c r="L121" s="64"/>
    </row>
    <row r="122" spans="1:12" x14ac:dyDescent="0.2">
      <c r="A122" s="326"/>
      <c r="B122" s="54"/>
      <c r="C122" s="54"/>
      <c r="D122" s="54"/>
      <c r="E122" s="54"/>
      <c r="F122" s="179"/>
      <c r="G122" s="54"/>
      <c r="H122" s="64"/>
      <c r="I122" s="64"/>
      <c r="J122" s="64"/>
      <c r="K122" s="64"/>
      <c r="L122" s="64"/>
    </row>
    <row r="123" spans="1:12" ht="15.75" customHeight="1" x14ac:dyDescent="0.2">
      <c r="A123" s="358">
        <v>3.1</v>
      </c>
      <c r="B123" s="137"/>
      <c r="C123" s="69" t="s">
        <v>89</v>
      </c>
      <c r="D123" s="69"/>
      <c r="E123" s="143"/>
      <c r="F123" s="137"/>
      <c r="G123" s="69"/>
      <c r="H123" s="64"/>
      <c r="I123" s="64"/>
      <c r="J123" s="64"/>
      <c r="K123" s="64"/>
      <c r="L123" s="64"/>
    </row>
    <row r="124" spans="1:12" ht="19.5" customHeight="1" x14ac:dyDescent="0.2">
      <c r="A124" s="326" t="s">
        <v>729</v>
      </c>
      <c r="B124" s="137" t="s">
        <v>8</v>
      </c>
      <c r="C124" s="61" t="s">
        <v>90</v>
      </c>
      <c r="D124" s="143"/>
      <c r="E124" s="143">
        <v>4</v>
      </c>
      <c r="F124" s="271"/>
      <c r="G124" s="61"/>
      <c r="H124" s="64"/>
      <c r="I124" s="64"/>
      <c r="J124" s="64"/>
      <c r="K124" s="64" t="s">
        <v>5</v>
      </c>
      <c r="L124" s="64" t="s">
        <v>5</v>
      </c>
    </row>
    <row r="125" spans="1:12" ht="27" x14ac:dyDescent="0.2">
      <c r="A125" s="326" t="s">
        <v>730</v>
      </c>
      <c r="B125" s="137" t="s">
        <v>8</v>
      </c>
      <c r="C125" s="61" t="s">
        <v>91</v>
      </c>
      <c r="D125" s="143"/>
      <c r="E125" s="143">
        <v>3</v>
      </c>
      <c r="F125" s="271"/>
      <c r="G125" s="61"/>
      <c r="H125" s="64"/>
      <c r="I125" s="64"/>
      <c r="J125" s="64"/>
      <c r="K125" s="64" t="s">
        <v>5</v>
      </c>
      <c r="L125" s="64" t="s">
        <v>5</v>
      </c>
    </row>
    <row r="126" spans="1:12" ht="40.5" customHeight="1" x14ac:dyDescent="0.2">
      <c r="A126" s="326" t="s">
        <v>731</v>
      </c>
      <c r="B126" s="137" t="s">
        <v>8</v>
      </c>
      <c r="C126" s="61" t="s">
        <v>1105</v>
      </c>
      <c r="D126" s="143"/>
      <c r="E126" s="143">
        <v>3</v>
      </c>
      <c r="F126" s="271"/>
      <c r="G126" s="61"/>
      <c r="H126" s="64"/>
      <c r="I126" s="64"/>
      <c r="J126" s="64"/>
      <c r="K126" s="64"/>
      <c r="L126" s="64"/>
    </row>
    <row r="127" spans="1:12" ht="25.15" customHeight="1" x14ac:dyDescent="0.2">
      <c r="A127" s="326" t="s">
        <v>732</v>
      </c>
      <c r="B127" s="137" t="s">
        <v>8</v>
      </c>
      <c r="C127" s="61" t="s">
        <v>460</v>
      </c>
      <c r="D127" s="143"/>
      <c r="E127" s="143" t="s">
        <v>4</v>
      </c>
      <c r="F127" s="271"/>
      <c r="G127" s="61"/>
      <c r="H127" s="64"/>
      <c r="I127" s="64"/>
      <c r="J127" s="64"/>
      <c r="K127" s="64"/>
      <c r="L127" s="64"/>
    </row>
    <row r="128" spans="1:12" ht="41.25" customHeight="1" x14ac:dyDescent="0.2">
      <c r="A128" s="326" t="s">
        <v>733</v>
      </c>
      <c r="B128" s="137" t="s">
        <v>8</v>
      </c>
      <c r="C128" s="61" t="s">
        <v>459</v>
      </c>
      <c r="D128" s="143"/>
      <c r="E128" s="99">
        <v>5</v>
      </c>
      <c r="F128" s="271"/>
      <c r="G128" s="61"/>
      <c r="H128" s="64"/>
      <c r="I128" s="64"/>
      <c r="J128" s="64"/>
      <c r="K128" s="64"/>
      <c r="L128" s="64"/>
    </row>
    <row r="129" spans="1:12" ht="17.25" customHeight="1" x14ac:dyDescent="0.2">
      <c r="A129" s="326" t="s">
        <v>734</v>
      </c>
      <c r="B129" s="137" t="s">
        <v>8</v>
      </c>
      <c r="C129" s="61" t="s">
        <v>92</v>
      </c>
      <c r="D129" s="143"/>
      <c r="E129" s="143">
        <v>4</v>
      </c>
      <c r="F129" s="271"/>
      <c r="G129" s="61"/>
      <c r="H129" s="64" t="s">
        <v>5</v>
      </c>
      <c r="I129" s="64" t="s">
        <v>5</v>
      </c>
      <c r="J129" s="64" t="s">
        <v>5</v>
      </c>
      <c r="K129" s="64" t="s">
        <v>5</v>
      </c>
      <c r="L129" s="64" t="s">
        <v>5</v>
      </c>
    </row>
    <row r="130" spans="1:12" ht="29.25" customHeight="1" x14ac:dyDescent="0.2">
      <c r="A130" s="326" t="s">
        <v>735</v>
      </c>
      <c r="B130" s="137" t="s">
        <v>8</v>
      </c>
      <c r="C130" s="61" t="s">
        <v>461</v>
      </c>
      <c r="D130" s="143"/>
      <c r="E130" s="143" t="s">
        <v>4</v>
      </c>
      <c r="F130" s="271"/>
      <c r="G130" s="61"/>
      <c r="H130" s="64"/>
      <c r="I130" s="64"/>
      <c r="J130" s="64"/>
      <c r="K130" s="64"/>
      <c r="L130" s="64"/>
    </row>
    <row r="131" spans="1:12" ht="29.25" customHeight="1" x14ac:dyDescent="0.2">
      <c r="A131" s="326" t="s">
        <v>736</v>
      </c>
      <c r="B131" s="137" t="s">
        <v>8</v>
      </c>
      <c r="C131" s="61" t="s">
        <v>1303</v>
      </c>
      <c r="D131" s="143"/>
      <c r="E131" s="143">
        <v>8</v>
      </c>
      <c r="F131" s="499"/>
      <c r="G131" s="61"/>
      <c r="H131" s="64"/>
      <c r="I131" s="64"/>
      <c r="J131" s="64"/>
      <c r="K131" s="64"/>
      <c r="L131" s="64" t="s">
        <v>5</v>
      </c>
    </row>
    <row r="132" spans="1:12" ht="25.5" customHeight="1" x14ac:dyDescent="0.2">
      <c r="A132" s="326" t="s">
        <v>737</v>
      </c>
      <c r="B132" s="137" t="s">
        <v>8</v>
      </c>
      <c r="C132" s="61" t="s">
        <v>1304</v>
      </c>
      <c r="D132" s="143"/>
      <c r="E132" s="143">
        <v>4</v>
      </c>
      <c r="F132" s="501"/>
      <c r="G132" s="69"/>
      <c r="H132" s="64"/>
      <c r="I132" s="64"/>
      <c r="J132" s="64" t="s">
        <v>5</v>
      </c>
      <c r="K132" s="64" t="s">
        <v>5</v>
      </c>
      <c r="L132" s="64"/>
    </row>
    <row r="133" spans="1:12" ht="19.5" customHeight="1" x14ac:dyDescent="0.2">
      <c r="A133" s="326" t="s">
        <v>738</v>
      </c>
      <c r="B133" s="427" t="s">
        <v>8</v>
      </c>
      <c r="C133" s="61" t="s">
        <v>329</v>
      </c>
      <c r="D133" s="444"/>
      <c r="E133" s="444">
        <v>8</v>
      </c>
      <c r="F133" s="443"/>
      <c r="G133" s="69"/>
      <c r="H133" s="64"/>
      <c r="I133" s="64"/>
      <c r="J133" s="64"/>
      <c r="K133" s="64"/>
      <c r="L133" s="64"/>
    </row>
    <row r="134" spans="1:12" ht="27" x14ac:dyDescent="0.2">
      <c r="A134" s="326" t="s">
        <v>1276</v>
      </c>
      <c r="B134" s="137" t="s">
        <v>8</v>
      </c>
      <c r="C134" s="61" t="s">
        <v>316</v>
      </c>
      <c r="D134" s="143"/>
      <c r="E134" s="143">
        <v>2</v>
      </c>
      <c r="F134" s="271"/>
      <c r="G134" s="61"/>
      <c r="H134" s="64"/>
      <c r="I134" s="64"/>
      <c r="J134" s="64"/>
      <c r="K134" s="64"/>
      <c r="L134" s="64"/>
    </row>
    <row r="135" spans="1:12" ht="19.5" customHeight="1" x14ac:dyDescent="0.2">
      <c r="A135" s="326" t="s">
        <v>1277</v>
      </c>
      <c r="B135" s="137" t="s">
        <v>8</v>
      </c>
      <c r="C135" s="524" t="s">
        <v>317</v>
      </c>
      <c r="D135" s="525"/>
      <c r="E135" s="525"/>
      <c r="F135" s="525"/>
      <c r="G135" s="525"/>
      <c r="H135" s="525"/>
      <c r="I135" s="525"/>
      <c r="J135" s="525"/>
      <c r="K135" s="525"/>
      <c r="L135" s="526"/>
    </row>
    <row r="136" spans="1:12" ht="26.25" customHeight="1" x14ac:dyDescent="0.2">
      <c r="A136" s="326" t="s">
        <v>1287</v>
      </c>
      <c r="B136" s="137" t="s">
        <v>8</v>
      </c>
      <c r="C136" s="61" t="s">
        <v>1106</v>
      </c>
      <c r="D136" s="143"/>
      <c r="E136" s="143">
        <v>6</v>
      </c>
      <c r="F136" s="499"/>
      <c r="G136" s="61"/>
      <c r="H136" s="64"/>
      <c r="I136" s="64"/>
      <c r="J136" s="64"/>
      <c r="K136" s="64"/>
      <c r="L136" s="64"/>
    </row>
    <row r="137" spans="1:12" ht="26.25" customHeight="1" x14ac:dyDescent="0.2">
      <c r="A137" s="326" t="s">
        <v>1288</v>
      </c>
      <c r="B137" s="402" t="s">
        <v>8</v>
      </c>
      <c r="C137" s="61" t="s">
        <v>1107</v>
      </c>
      <c r="D137" s="401"/>
      <c r="E137" s="401">
        <v>3</v>
      </c>
      <c r="F137" s="501"/>
      <c r="G137" s="61"/>
      <c r="H137" s="64"/>
      <c r="I137" s="64"/>
      <c r="J137" s="64"/>
      <c r="K137" s="64"/>
      <c r="L137" s="64"/>
    </row>
    <row r="138" spans="1:12" ht="25.5" customHeight="1" x14ac:dyDescent="0.2">
      <c r="A138" s="326" t="s">
        <v>1289</v>
      </c>
      <c r="B138" s="137" t="s">
        <v>8</v>
      </c>
      <c r="C138" s="61" t="s">
        <v>1502</v>
      </c>
      <c r="D138" s="143"/>
      <c r="E138" s="143">
        <v>2</v>
      </c>
      <c r="F138" s="271"/>
      <c r="G138" s="61"/>
      <c r="H138" s="64"/>
      <c r="I138" s="64"/>
      <c r="J138" s="64"/>
      <c r="K138" s="64"/>
      <c r="L138" s="64" t="s">
        <v>5</v>
      </c>
    </row>
    <row r="139" spans="1:12" ht="25.5" customHeight="1" x14ac:dyDescent="0.2">
      <c r="A139" s="326" t="s">
        <v>1290</v>
      </c>
      <c r="B139" s="137" t="s">
        <v>8</v>
      </c>
      <c r="C139" s="61" t="s">
        <v>1308</v>
      </c>
      <c r="D139" s="143"/>
      <c r="E139" s="143">
        <v>4</v>
      </c>
      <c r="F139" s="271"/>
      <c r="G139" s="61"/>
      <c r="H139" s="64"/>
      <c r="I139" s="64"/>
      <c r="J139" s="64"/>
      <c r="K139" s="64"/>
      <c r="L139" s="64"/>
    </row>
    <row r="140" spans="1:12" ht="21" customHeight="1" x14ac:dyDescent="0.2">
      <c r="A140" s="326" t="s">
        <v>1291</v>
      </c>
      <c r="B140" s="137" t="s">
        <v>8</v>
      </c>
      <c r="C140" s="61" t="s">
        <v>318</v>
      </c>
      <c r="D140" s="143"/>
      <c r="E140" s="143">
        <v>2</v>
      </c>
      <c r="F140" s="271"/>
      <c r="G140" s="61"/>
      <c r="H140" s="64"/>
      <c r="I140" s="64"/>
      <c r="J140" s="64"/>
      <c r="K140" s="64"/>
      <c r="L140" s="64"/>
    </row>
    <row r="141" spans="1:12" ht="25.5" customHeight="1" x14ac:dyDescent="0.2">
      <c r="A141" s="326" t="s">
        <v>1278</v>
      </c>
      <c r="B141" s="137" t="s">
        <v>8</v>
      </c>
      <c r="C141" s="61" t="s">
        <v>319</v>
      </c>
      <c r="D141" s="143"/>
      <c r="E141" s="143" t="s">
        <v>4</v>
      </c>
      <c r="F141" s="271"/>
      <c r="G141" s="61"/>
      <c r="H141" s="64"/>
      <c r="I141" s="64"/>
      <c r="J141" s="64"/>
      <c r="K141" s="64"/>
      <c r="L141" s="64"/>
    </row>
    <row r="142" spans="1:12" ht="27" customHeight="1" x14ac:dyDescent="0.2">
      <c r="A142" s="326" t="s">
        <v>1279</v>
      </c>
      <c r="B142" s="137" t="s">
        <v>8</v>
      </c>
      <c r="C142" s="61" t="s">
        <v>1108</v>
      </c>
      <c r="D142" s="143"/>
      <c r="E142" s="143">
        <v>8</v>
      </c>
      <c r="F142" s="518"/>
      <c r="G142" s="61"/>
      <c r="H142" s="64"/>
      <c r="I142" s="64"/>
      <c r="J142" s="64"/>
      <c r="K142" s="64"/>
      <c r="L142" s="64"/>
    </row>
    <row r="143" spans="1:12" ht="19.5" customHeight="1" x14ac:dyDescent="0.2">
      <c r="A143" s="326" t="s">
        <v>1280</v>
      </c>
      <c r="B143" s="137" t="s">
        <v>8</v>
      </c>
      <c r="C143" s="61" t="s">
        <v>320</v>
      </c>
      <c r="D143" s="137"/>
      <c r="E143" s="143">
        <v>6</v>
      </c>
      <c r="F143" s="520"/>
      <c r="G143" s="69"/>
      <c r="H143" s="64"/>
      <c r="I143" s="64"/>
      <c r="J143" s="64"/>
      <c r="K143" s="64"/>
      <c r="L143" s="64"/>
    </row>
    <row r="144" spans="1:12" ht="19.5" customHeight="1" x14ac:dyDescent="0.2">
      <c r="A144" s="326" t="s">
        <v>1281</v>
      </c>
      <c r="B144" s="137" t="s">
        <v>8</v>
      </c>
      <c r="C144" s="61" t="s">
        <v>1109</v>
      </c>
      <c r="D144" s="143"/>
      <c r="E144" s="143">
        <v>8</v>
      </c>
      <c r="F144" s="518"/>
      <c r="G144" s="69"/>
      <c r="H144" s="64"/>
      <c r="I144" s="64"/>
      <c r="J144" s="64"/>
      <c r="K144" s="64"/>
      <c r="L144" s="64"/>
    </row>
    <row r="145" spans="1:12" ht="19.5" customHeight="1" x14ac:dyDescent="0.2">
      <c r="A145" s="326" t="s">
        <v>1282</v>
      </c>
      <c r="B145" s="405" t="s">
        <v>8</v>
      </c>
      <c r="C145" s="61" t="s">
        <v>1110</v>
      </c>
      <c r="D145" s="403"/>
      <c r="E145" s="403">
        <v>4</v>
      </c>
      <c r="F145" s="520"/>
      <c r="G145" s="69"/>
      <c r="H145" s="64"/>
      <c r="I145" s="64"/>
      <c r="J145" s="64"/>
      <c r="K145" s="64"/>
      <c r="L145" s="64"/>
    </row>
    <row r="146" spans="1:12" ht="19.5" customHeight="1" x14ac:dyDescent="0.2">
      <c r="A146" s="326" t="s">
        <v>1283</v>
      </c>
      <c r="B146" s="137" t="s">
        <v>8</v>
      </c>
      <c r="C146" s="61" t="s">
        <v>1112</v>
      </c>
      <c r="D146" s="143"/>
      <c r="E146" s="143">
        <v>8</v>
      </c>
      <c r="F146" s="518"/>
      <c r="G146" s="69"/>
      <c r="H146" s="64"/>
      <c r="I146" s="64"/>
      <c r="J146" s="64"/>
      <c r="K146" s="64"/>
      <c r="L146" s="64" t="s">
        <v>5</v>
      </c>
    </row>
    <row r="147" spans="1:12" ht="27.75" customHeight="1" x14ac:dyDescent="0.2">
      <c r="A147" s="326" t="s">
        <v>1284</v>
      </c>
      <c r="B147" s="137" t="s">
        <v>8</v>
      </c>
      <c r="C147" s="61" t="s">
        <v>1113</v>
      </c>
      <c r="D147" s="143"/>
      <c r="E147" s="143">
        <v>4</v>
      </c>
      <c r="F147" s="520"/>
      <c r="G147" s="69"/>
      <c r="H147" s="64"/>
      <c r="I147" s="64"/>
      <c r="J147" s="64"/>
      <c r="K147" s="64" t="s">
        <v>5</v>
      </c>
      <c r="L147" s="64"/>
    </row>
    <row r="148" spans="1:12" ht="23.25" customHeight="1" x14ac:dyDescent="0.2">
      <c r="A148" s="326" t="s">
        <v>1285</v>
      </c>
      <c r="B148" s="137" t="s">
        <v>8</v>
      </c>
      <c r="C148" s="61" t="s">
        <v>94</v>
      </c>
      <c r="D148" s="143"/>
      <c r="E148" s="143">
        <v>10</v>
      </c>
      <c r="F148" s="518"/>
      <c r="G148" s="69"/>
      <c r="H148" s="64"/>
      <c r="I148" s="64"/>
      <c r="J148" s="64"/>
      <c r="K148" s="64" t="s">
        <v>5</v>
      </c>
      <c r="L148" s="64" t="s">
        <v>5</v>
      </c>
    </row>
    <row r="149" spans="1:12" ht="19.5" customHeight="1" x14ac:dyDescent="0.2">
      <c r="A149" s="326" t="s">
        <v>1286</v>
      </c>
      <c r="B149" s="427" t="s">
        <v>8</v>
      </c>
      <c r="C149" s="61" t="s">
        <v>1111</v>
      </c>
      <c r="D149" s="143"/>
      <c r="E149" s="429">
        <v>6</v>
      </c>
      <c r="F149" s="520"/>
      <c r="G149" s="61"/>
      <c r="H149" s="64"/>
      <c r="I149" s="64"/>
      <c r="J149" s="64"/>
      <c r="K149" s="64"/>
      <c r="L149" s="64"/>
    </row>
    <row r="150" spans="1:12" ht="27" x14ac:dyDescent="0.2">
      <c r="A150" s="516" t="s">
        <v>1294</v>
      </c>
      <c r="B150" s="518" t="s">
        <v>8</v>
      </c>
      <c r="C150" s="69" t="s">
        <v>1114</v>
      </c>
      <c r="D150" s="528"/>
      <c r="E150" s="499" t="s">
        <v>4</v>
      </c>
      <c r="F150" s="499"/>
      <c r="G150" s="61"/>
      <c r="H150" s="64"/>
      <c r="I150" s="64"/>
      <c r="J150" s="64"/>
      <c r="K150" s="64"/>
      <c r="L150" s="64"/>
    </row>
    <row r="151" spans="1:12" ht="13.5" x14ac:dyDescent="0.2">
      <c r="A151" s="517"/>
      <c r="B151" s="519"/>
      <c r="C151" s="61" t="s">
        <v>321</v>
      </c>
      <c r="D151" s="528"/>
      <c r="E151" s="500"/>
      <c r="F151" s="500"/>
      <c r="G151" s="61"/>
      <c r="H151" s="64"/>
      <c r="I151" s="64"/>
      <c r="J151" s="64"/>
      <c r="K151" s="64"/>
      <c r="L151" s="64"/>
    </row>
    <row r="152" spans="1:12" ht="13.5" x14ac:dyDescent="0.2">
      <c r="A152" s="517"/>
      <c r="B152" s="519"/>
      <c r="C152" s="61" t="s">
        <v>322</v>
      </c>
      <c r="D152" s="528"/>
      <c r="E152" s="500"/>
      <c r="F152" s="500"/>
      <c r="G152" s="61"/>
      <c r="H152" s="64"/>
      <c r="I152" s="64"/>
      <c r="J152" s="64"/>
      <c r="K152" s="64"/>
      <c r="L152" s="64"/>
    </row>
    <row r="153" spans="1:12" ht="13.5" x14ac:dyDescent="0.2">
      <c r="A153" s="517"/>
      <c r="B153" s="519"/>
      <c r="C153" s="61" t="s">
        <v>323</v>
      </c>
      <c r="D153" s="528"/>
      <c r="E153" s="500"/>
      <c r="F153" s="500"/>
      <c r="G153" s="61"/>
      <c r="H153" s="64"/>
      <c r="I153" s="64"/>
      <c r="J153" s="64"/>
      <c r="K153" s="64"/>
      <c r="L153" s="64"/>
    </row>
    <row r="154" spans="1:12" ht="13.5" x14ac:dyDescent="0.2">
      <c r="A154" s="517"/>
      <c r="B154" s="519"/>
      <c r="C154" s="61" t="s">
        <v>324</v>
      </c>
      <c r="D154" s="528"/>
      <c r="E154" s="500"/>
      <c r="F154" s="500"/>
      <c r="G154" s="61"/>
      <c r="H154" s="64"/>
      <c r="I154" s="64"/>
      <c r="J154" s="64"/>
      <c r="K154" s="64"/>
      <c r="L154" s="64"/>
    </row>
    <row r="155" spans="1:12" ht="27" x14ac:dyDescent="0.2">
      <c r="A155" s="517"/>
      <c r="B155" s="519"/>
      <c r="C155" s="61" t="s">
        <v>462</v>
      </c>
      <c r="D155" s="528"/>
      <c r="E155" s="500"/>
      <c r="F155" s="500"/>
      <c r="G155" s="61"/>
      <c r="H155" s="64"/>
      <c r="I155" s="64"/>
      <c r="J155" s="64"/>
      <c r="K155" s="64"/>
      <c r="L155" s="64"/>
    </row>
    <row r="156" spans="1:12" ht="15.75" customHeight="1" x14ac:dyDescent="0.2">
      <c r="A156" s="517"/>
      <c r="B156" s="519"/>
      <c r="C156" s="61" t="s">
        <v>325</v>
      </c>
      <c r="D156" s="528"/>
      <c r="E156" s="500"/>
      <c r="F156" s="500"/>
      <c r="G156" s="61"/>
      <c r="H156" s="64"/>
      <c r="I156" s="64"/>
      <c r="J156" s="64"/>
      <c r="K156" s="64"/>
      <c r="L156" s="64"/>
    </row>
    <row r="157" spans="1:12" ht="15.75" customHeight="1" x14ac:dyDescent="0.2">
      <c r="A157" s="517"/>
      <c r="B157" s="519"/>
      <c r="C157" s="61" t="s">
        <v>326</v>
      </c>
      <c r="D157" s="528"/>
      <c r="E157" s="500"/>
      <c r="F157" s="500"/>
      <c r="G157" s="61"/>
      <c r="H157" s="64"/>
      <c r="I157" s="64"/>
      <c r="J157" s="64"/>
      <c r="K157" s="64"/>
      <c r="L157" s="64"/>
    </row>
    <row r="158" spans="1:12" ht="15.75" customHeight="1" x14ac:dyDescent="0.2">
      <c r="A158" s="517"/>
      <c r="B158" s="519"/>
      <c r="C158" s="158" t="s">
        <v>463</v>
      </c>
      <c r="D158" s="528"/>
      <c r="E158" s="500"/>
      <c r="F158" s="500"/>
      <c r="G158" s="158"/>
      <c r="H158" s="154"/>
      <c r="I158" s="154"/>
      <c r="J158" s="154"/>
      <c r="K158" s="154"/>
      <c r="L158" s="154"/>
    </row>
    <row r="159" spans="1:12" ht="15.75" customHeight="1" x14ac:dyDescent="0.2">
      <c r="A159" s="517"/>
      <c r="B159" s="519"/>
      <c r="C159" s="73" t="s">
        <v>327</v>
      </c>
      <c r="D159" s="528"/>
      <c r="E159" s="500"/>
      <c r="F159" s="500"/>
      <c r="G159" s="73"/>
      <c r="H159" s="171"/>
      <c r="I159" s="171"/>
      <c r="J159" s="171"/>
      <c r="K159" s="171"/>
      <c r="L159" s="171"/>
    </row>
    <row r="160" spans="1:12" ht="15.75" customHeight="1" x14ac:dyDescent="0.2">
      <c r="A160" s="517"/>
      <c r="B160" s="519"/>
      <c r="C160" s="61" t="s">
        <v>328</v>
      </c>
      <c r="D160" s="528"/>
      <c r="E160" s="500"/>
      <c r="F160" s="500"/>
      <c r="G160" s="73"/>
      <c r="H160" s="171"/>
      <c r="I160" s="171"/>
      <c r="J160" s="171"/>
      <c r="K160" s="171"/>
      <c r="L160" s="171"/>
    </row>
    <row r="161" spans="1:12" ht="15.75" customHeight="1" x14ac:dyDescent="0.2">
      <c r="A161" s="517"/>
      <c r="B161" s="519"/>
      <c r="C161" s="61" t="s">
        <v>330</v>
      </c>
      <c r="D161" s="528"/>
      <c r="E161" s="500"/>
      <c r="F161" s="500"/>
      <c r="G161" s="61"/>
      <c r="H161" s="64"/>
      <c r="I161" s="64"/>
      <c r="J161" s="64"/>
      <c r="K161" s="64"/>
      <c r="L161" s="64"/>
    </row>
    <row r="162" spans="1:12" ht="15.75" customHeight="1" x14ac:dyDescent="0.2">
      <c r="A162" s="517"/>
      <c r="B162" s="519"/>
      <c r="C162" s="61" t="s">
        <v>331</v>
      </c>
      <c r="D162" s="528"/>
      <c r="E162" s="500"/>
      <c r="F162" s="500"/>
      <c r="G162" s="61"/>
      <c r="H162" s="64"/>
      <c r="I162" s="64"/>
      <c r="J162" s="64"/>
      <c r="K162" s="64"/>
      <c r="L162" s="64"/>
    </row>
    <row r="163" spans="1:12" s="59" customFormat="1" ht="15.75" customHeight="1" x14ac:dyDescent="0.2">
      <c r="A163" s="517"/>
      <c r="B163" s="519"/>
      <c r="C163" s="73" t="s">
        <v>332</v>
      </c>
      <c r="D163" s="528"/>
      <c r="E163" s="500"/>
      <c r="F163" s="500"/>
      <c r="G163" s="73"/>
      <c r="H163" s="171"/>
      <c r="I163" s="171"/>
      <c r="J163" s="171"/>
      <c r="K163" s="171"/>
      <c r="L163" s="171"/>
    </row>
    <row r="164" spans="1:12" ht="15.75" customHeight="1" x14ac:dyDescent="0.2">
      <c r="A164" s="451" t="s">
        <v>1295</v>
      </c>
      <c r="B164" s="519"/>
      <c r="C164" s="61" t="s">
        <v>333</v>
      </c>
      <c r="D164" s="528"/>
      <c r="E164" s="444">
        <v>5</v>
      </c>
      <c r="F164" s="61"/>
      <c r="G164" s="61"/>
      <c r="H164" s="64"/>
      <c r="I164" s="64"/>
      <c r="J164" s="64"/>
      <c r="K164" s="64"/>
      <c r="L164" s="64"/>
    </row>
    <row r="165" spans="1:12" s="59" customFormat="1" ht="27" x14ac:dyDescent="0.2">
      <c r="A165" s="451" t="s">
        <v>1296</v>
      </c>
      <c r="B165" s="519"/>
      <c r="C165" s="61" t="s">
        <v>334</v>
      </c>
      <c r="D165" s="143"/>
      <c r="E165" s="143">
        <v>5</v>
      </c>
      <c r="F165" s="270"/>
      <c r="G165" s="61"/>
      <c r="H165" s="64"/>
      <c r="I165" s="64"/>
      <c r="J165" s="64"/>
      <c r="K165" s="64"/>
      <c r="L165" s="64"/>
    </row>
    <row r="166" spans="1:12" s="59" customFormat="1" ht="40.5" x14ac:dyDescent="0.2">
      <c r="A166" s="451" t="s">
        <v>1297</v>
      </c>
      <c r="B166" s="519"/>
      <c r="C166" s="61" t="s">
        <v>1305</v>
      </c>
      <c r="D166" s="65"/>
      <c r="E166" s="143">
        <v>8</v>
      </c>
      <c r="F166" s="518"/>
      <c r="G166" s="69"/>
      <c r="H166" s="64"/>
      <c r="I166" s="64"/>
      <c r="J166" s="64"/>
      <c r="K166" s="64"/>
      <c r="L166" s="64"/>
    </row>
    <row r="167" spans="1:12" s="59" customFormat="1" ht="21" customHeight="1" x14ac:dyDescent="0.2">
      <c r="A167" s="451" t="s">
        <v>1298</v>
      </c>
      <c r="B167" s="519"/>
      <c r="C167" s="61" t="s">
        <v>1306</v>
      </c>
      <c r="D167" s="65"/>
      <c r="E167" s="428">
        <v>5</v>
      </c>
      <c r="F167" s="519"/>
      <c r="G167" s="69"/>
      <c r="H167" s="64"/>
      <c r="I167" s="64"/>
      <c r="J167" s="64"/>
      <c r="K167" s="64"/>
      <c r="L167" s="64"/>
    </row>
    <row r="168" spans="1:12" ht="17.25" customHeight="1" x14ac:dyDescent="0.2">
      <c r="A168" s="451" t="s">
        <v>1299</v>
      </c>
      <c r="B168" s="519"/>
      <c r="C168" s="61" t="s">
        <v>1307</v>
      </c>
      <c r="D168" s="143"/>
      <c r="E168" s="426">
        <v>2</v>
      </c>
      <c r="F168" s="520"/>
      <c r="G168" s="69"/>
      <c r="H168" s="64"/>
      <c r="I168" s="64"/>
      <c r="J168" s="64"/>
      <c r="K168" s="64"/>
      <c r="L168" s="64"/>
    </row>
    <row r="169" spans="1:12" ht="17.25" customHeight="1" x14ac:dyDescent="0.2">
      <c r="A169" s="451" t="s">
        <v>1300</v>
      </c>
      <c r="B169" s="519"/>
      <c r="C169" s="73" t="s">
        <v>1292</v>
      </c>
      <c r="D169" s="74"/>
      <c r="E169" s="74">
        <v>10</v>
      </c>
      <c r="F169" s="74"/>
      <c r="G169" s="73"/>
      <c r="H169" s="171"/>
      <c r="I169" s="171"/>
      <c r="J169" s="171"/>
      <c r="K169" s="171"/>
      <c r="L169" s="171"/>
    </row>
    <row r="170" spans="1:12" ht="17.25" customHeight="1" x14ac:dyDescent="0.2">
      <c r="A170" s="451" t="s">
        <v>1301</v>
      </c>
      <c r="B170" s="519"/>
      <c r="C170" s="73" t="s">
        <v>1293</v>
      </c>
      <c r="D170" s="74"/>
      <c r="E170" s="74">
        <v>10</v>
      </c>
      <c r="F170" s="274"/>
      <c r="G170" s="73"/>
      <c r="H170" s="171"/>
      <c r="I170" s="171"/>
      <c r="J170" s="171"/>
      <c r="K170" s="171"/>
      <c r="L170" s="171"/>
    </row>
    <row r="171" spans="1:12" ht="15.75" customHeight="1" x14ac:dyDescent="0.2">
      <c r="A171" s="451" t="s">
        <v>1302</v>
      </c>
      <c r="B171" s="519"/>
      <c r="C171" s="61" t="s">
        <v>335</v>
      </c>
      <c r="D171" s="143"/>
      <c r="E171" s="143">
        <v>5</v>
      </c>
      <c r="F171" s="137"/>
      <c r="G171" s="69"/>
      <c r="H171" s="64"/>
      <c r="I171" s="64"/>
      <c r="J171" s="64"/>
      <c r="K171" s="64"/>
      <c r="L171" s="64"/>
    </row>
    <row r="172" spans="1:12" ht="15.75" customHeight="1" x14ac:dyDescent="0.2">
      <c r="A172" s="326"/>
      <c r="B172" s="520"/>
      <c r="C172" s="68" t="s">
        <v>18</v>
      </c>
      <c r="D172" s="427"/>
      <c r="E172" s="427">
        <f>SUM(E171+E170+E169+E166+E165+E164+E148+E146+E144+E142+E140+E139+E138+E136+E134+E133+E131+E129+E128+E126+E125+E124)</f>
        <v>128</v>
      </c>
      <c r="F172" s="427">
        <f>SUM(F171+F170+F169+F166+F165+F164+F148+F146+F144+F142+F140+F139+F138+F136+F134+F133+F131+F129+F128+F126+F125+F124)</f>
        <v>0</v>
      </c>
      <c r="G172" s="61"/>
      <c r="H172" s="64"/>
      <c r="I172" s="64"/>
      <c r="J172" s="64"/>
      <c r="K172" s="64"/>
      <c r="L172" s="64"/>
    </row>
    <row r="173" spans="1:12" ht="13.5" x14ac:dyDescent="0.2">
      <c r="A173" s="326">
        <v>3.11</v>
      </c>
      <c r="B173" s="427"/>
      <c r="C173" s="69" t="s">
        <v>95</v>
      </c>
      <c r="D173" s="69"/>
      <c r="E173" s="448"/>
      <c r="F173" s="427"/>
      <c r="G173" s="69"/>
      <c r="H173" s="64"/>
      <c r="I173" s="64"/>
      <c r="J173" s="64"/>
      <c r="K173" s="64"/>
      <c r="L173" s="64"/>
    </row>
    <row r="174" spans="1:12" s="59" customFormat="1" ht="48.75" customHeight="1" x14ac:dyDescent="0.2">
      <c r="A174" s="326" t="s">
        <v>739</v>
      </c>
      <c r="B174" s="427" t="s">
        <v>8</v>
      </c>
      <c r="C174" s="61" t="s">
        <v>336</v>
      </c>
      <c r="D174" s="61"/>
      <c r="E174" s="143" t="s">
        <v>4</v>
      </c>
      <c r="F174" s="271"/>
      <c r="G174" s="61"/>
      <c r="H174" s="64"/>
      <c r="I174" s="64"/>
      <c r="J174" s="64"/>
      <c r="K174" s="64"/>
      <c r="L174" s="64"/>
    </row>
    <row r="175" spans="1:12" s="59" customFormat="1" ht="85.5" customHeight="1" x14ac:dyDescent="0.2">
      <c r="A175" s="326" t="s">
        <v>740</v>
      </c>
      <c r="B175" s="427" t="s">
        <v>8</v>
      </c>
      <c r="C175" s="61" t="s">
        <v>464</v>
      </c>
      <c r="D175" s="143"/>
      <c r="E175" s="143">
        <v>20</v>
      </c>
      <c r="F175" s="499"/>
      <c r="G175" s="61"/>
      <c r="H175" s="64"/>
      <c r="I175" s="64"/>
      <c r="J175" s="64"/>
      <c r="K175" s="64"/>
      <c r="L175" s="64"/>
    </row>
    <row r="176" spans="1:12" ht="78" customHeight="1" x14ac:dyDescent="0.2">
      <c r="A176" s="326" t="s">
        <v>741</v>
      </c>
      <c r="B176" s="427" t="s">
        <v>8</v>
      </c>
      <c r="C176" s="61" t="s">
        <v>337</v>
      </c>
      <c r="D176" s="143"/>
      <c r="E176" s="143">
        <v>16</v>
      </c>
      <c r="F176" s="500"/>
      <c r="G176" s="61"/>
      <c r="H176" s="64"/>
      <c r="I176" s="64"/>
      <c r="J176" s="64"/>
      <c r="K176" s="64"/>
      <c r="L176" s="64"/>
    </row>
    <row r="177" spans="1:12" ht="54" x14ac:dyDescent="0.2">
      <c r="A177" s="326" t="s">
        <v>742</v>
      </c>
      <c r="B177" s="427" t="s">
        <v>8</v>
      </c>
      <c r="C177" s="61" t="s">
        <v>338</v>
      </c>
      <c r="D177" s="143"/>
      <c r="E177" s="143">
        <v>10</v>
      </c>
      <c r="F177" s="500"/>
      <c r="G177" s="61"/>
      <c r="H177" s="64"/>
      <c r="I177" s="64"/>
      <c r="J177" s="64"/>
      <c r="K177" s="64"/>
      <c r="L177" s="64"/>
    </row>
    <row r="178" spans="1:12" ht="26.25" customHeight="1" x14ac:dyDescent="0.2">
      <c r="A178" s="326" t="s">
        <v>743</v>
      </c>
      <c r="B178" s="427" t="s">
        <v>8</v>
      </c>
      <c r="C178" s="61" t="s">
        <v>339</v>
      </c>
      <c r="D178" s="137"/>
      <c r="E178" s="143">
        <v>4</v>
      </c>
      <c r="F178" s="500"/>
      <c r="G178" s="69"/>
      <c r="H178" s="64"/>
      <c r="I178" s="64"/>
      <c r="J178" s="64"/>
      <c r="K178" s="64"/>
      <c r="L178" s="64"/>
    </row>
    <row r="179" spans="1:12" ht="16.5" customHeight="1" x14ac:dyDescent="0.2">
      <c r="A179" s="326" t="s">
        <v>744</v>
      </c>
      <c r="B179" s="427" t="s">
        <v>8</v>
      </c>
      <c r="C179" s="61" t="s">
        <v>340</v>
      </c>
      <c r="D179" s="137"/>
      <c r="E179" s="143">
        <v>0</v>
      </c>
      <c r="F179" s="501"/>
      <c r="G179" s="69"/>
      <c r="H179" s="64"/>
      <c r="I179" s="64"/>
      <c r="J179" s="64"/>
      <c r="K179" s="64"/>
      <c r="L179" s="64"/>
    </row>
    <row r="180" spans="1:12" ht="13.5" x14ac:dyDescent="0.2">
      <c r="A180" s="326"/>
      <c r="B180" s="427"/>
      <c r="C180" s="68" t="s">
        <v>18</v>
      </c>
      <c r="D180" s="68"/>
      <c r="E180" s="427">
        <f>SUM(E175)</f>
        <v>20</v>
      </c>
      <c r="F180" s="427">
        <f>SUM(F175)</f>
        <v>0</v>
      </c>
      <c r="G180" s="61"/>
      <c r="H180" s="64"/>
      <c r="I180" s="64"/>
      <c r="J180" s="64"/>
      <c r="K180" s="64"/>
      <c r="L180" s="64"/>
    </row>
    <row r="181" spans="1:12" ht="13.5" x14ac:dyDescent="0.2">
      <c r="A181" s="76">
        <v>3.12</v>
      </c>
      <c r="B181" s="170"/>
      <c r="C181" s="69" t="s">
        <v>96</v>
      </c>
      <c r="D181" s="137"/>
      <c r="E181" s="137"/>
      <c r="F181" s="137"/>
      <c r="G181" s="69"/>
      <c r="H181" s="64"/>
      <c r="I181" s="64"/>
      <c r="J181" s="64"/>
      <c r="K181" s="64"/>
      <c r="L181" s="64"/>
    </row>
    <row r="182" spans="1:12" ht="72" customHeight="1" x14ac:dyDescent="0.2">
      <c r="A182" s="326" t="s">
        <v>745</v>
      </c>
      <c r="B182" s="427" t="s">
        <v>1</v>
      </c>
      <c r="C182" s="61" t="s">
        <v>1508</v>
      </c>
      <c r="D182" s="143" t="s">
        <v>23</v>
      </c>
      <c r="E182" s="143">
        <v>20</v>
      </c>
      <c r="F182" s="518"/>
      <c r="G182" s="69"/>
      <c r="H182" s="64"/>
      <c r="I182" s="64"/>
      <c r="J182" s="64"/>
      <c r="K182" s="64"/>
      <c r="L182" s="64"/>
    </row>
    <row r="183" spans="1:12" ht="54" x14ac:dyDescent="0.2">
      <c r="A183" s="326" t="s">
        <v>746</v>
      </c>
      <c r="B183" s="427" t="s">
        <v>1</v>
      </c>
      <c r="C183" s="61" t="s">
        <v>1509</v>
      </c>
      <c r="D183" s="69"/>
      <c r="E183" s="143">
        <v>12</v>
      </c>
      <c r="F183" s="519"/>
      <c r="G183" s="61"/>
      <c r="H183" s="64"/>
      <c r="I183" s="64"/>
      <c r="J183" s="64"/>
      <c r="K183" s="64" t="s">
        <v>5</v>
      </c>
      <c r="L183" s="64" t="s">
        <v>5</v>
      </c>
    </row>
    <row r="184" spans="1:12" ht="54" customHeight="1" x14ac:dyDescent="0.2">
      <c r="A184" s="326" t="s">
        <v>747</v>
      </c>
      <c r="B184" s="427" t="s">
        <v>1</v>
      </c>
      <c r="C184" s="61" t="s">
        <v>1510</v>
      </c>
      <c r="D184" s="69"/>
      <c r="E184" s="143">
        <v>8</v>
      </c>
      <c r="F184" s="519"/>
      <c r="G184" s="61"/>
      <c r="H184" s="64" t="s">
        <v>5</v>
      </c>
      <c r="I184" s="64" t="s">
        <v>5</v>
      </c>
      <c r="J184" s="64" t="s">
        <v>5</v>
      </c>
      <c r="K184" s="64"/>
      <c r="L184" s="64"/>
    </row>
    <row r="185" spans="1:12" ht="54.75" customHeight="1" x14ac:dyDescent="0.2">
      <c r="A185" s="326" t="s">
        <v>748</v>
      </c>
      <c r="B185" s="427" t="s">
        <v>1</v>
      </c>
      <c r="C185" s="61" t="s">
        <v>341</v>
      </c>
      <c r="D185" s="69"/>
      <c r="E185" s="143">
        <v>4</v>
      </c>
      <c r="F185" s="519"/>
      <c r="G185" s="69"/>
      <c r="H185" s="64"/>
      <c r="I185" s="64"/>
      <c r="J185" s="64"/>
      <c r="K185" s="64"/>
      <c r="L185" s="64"/>
    </row>
    <row r="186" spans="1:12" ht="42" customHeight="1" x14ac:dyDescent="0.2">
      <c r="A186" s="326" t="s">
        <v>749</v>
      </c>
      <c r="B186" s="427" t="s">
        <v>1</v>
      </c>
      <c r="C186" s="61" t="s">
        <v>342</v>
      </c>
      <c r="D186" s="69"/>
      <c r="E186" s="143">
        <v>3</v>
      </c>
      <c r="F186" s="519"/>
      <c r="G186" s="69"/>
      <c r="H186" s="64"/>
      <c r="I186" s="64"/>
      <c r="J186" s="64"/>
      <c r="K186" s="64"/>
      <c r="L186" s="64"/>
    </row>
    <row r="187" spans="1:12" ht="52.5" customHeight="1" x14ac:dyDescent="0.2">
      <c r="A187" s="326" t="s">
        <v>750</v>
      </c>
      <c r="B187" s="427" t="s">
        <v>1</v>
      </c>
      <c r="C187" s="61" t="s">
        <v>343</v>
      </c>
      <c r="D187" s="143"/>
      <c r="E187" s="143">
        <v>0</v>
      </c>
      <c r="F187" s="520"/>
      <c r="G187" s="69"/>
      <c r="H187" s="64"/>
      <c r="I187" s="64"/>
      <c r="J187" s="64"/>
      <c r="K187" s="64"/>
      <c r="L187" s="64"/>
    </row>
    <row r="188" spans="1:12" ht="13.5" x14ac:dyDescent="0.2">
      <c r="A188" s="326"/>
      <c r="B188" s="427"/>
      <c r="C188" s="68" t="s">
        <v>18</v>
      </c>
      <c r="D188" s="69"/>
      <c r="E188" s="137">
        <f>SUM(E182)</f>
        <v>20</v>
      </c>
      <c r="F188" s="137">
        <f>SUM(F182)</f>
        <v>0</v>
      </c>
      <c r="G188" s="61"/>
      <c r="H188" s="64"/>
      <c r="I188" s="64"/>
      <c r="J188" s="64"/>
      <c r="K188" s="64"/>
      <c r="L188" s="64"/>
    </row>
    <row r="189" spans="1:12" x14ac:dyDescent="0.2">
      <c r="A189" s="326"/>
      <c r="B189" s="54"/>
      <c r="C189" s="54"/>
      <c r="D189" s="54"/>
      <c r="E189" s="54"/>
      <c r="F189" s="179"/>
      <c r="G189" s="54"/>
      <c r="H189" s="64"/>
      <c r="I189" s="64"/>
      <c r="J189" s="64"/>
      <c r="K189" s="64"/>
      <c r="L189" s="64"/>
    </row>
    <row r="190" spans="1:12" ht="13.5" x14ac:dyDescent="0.2">
      <c r="A190" s="326">
        <v>3.13</v>
      </c>
      <c r="B190" s="427"/>
      <c r="C190" s="69" t="s">
        <v>97</v>
      </c>
      <c r="D190" s="143"/>
      <c r="E190" s="143"/>
      <c r="F190" s="271"/>
      <c r="G190" s="61"/>
      <c r="H190" s="64"/>
      <c r="I190" s="64"/>
      <c r="J190" s="64"/>
      <c r="K190" s="64"/>
      <c r="L190" s="64"/>
    </row>
    <row r="191" spans="1:12" ht="81.75" customHeight="1" x14ac:dyDescent="0.2">
      <c r="A191" s="326" t="s">
        <v>751</v>
      </c>
      <c r="B191" s="427" t="s">
        <v>8</v>
      </c>
      <c r="C191" s="61" t="s">
        <v>1511</v>
      </c>
      <c r="D191" s="143"/>
      <c r="E191" s="143">
        <v>20</v>
      </c>
      <c r="F191" s="88"/>
      <c r="G191" s="61"/>
      <c r="H191" s="64"/>
      <c r="I191" s="64"/>
      <c r="J191" s="64"/>
      <c r="K191" s="64"/>
      <c r="L191" s="64" t="s">
        <v>5</v>
      </c>
    </row>
    <row r="192" spans="1:12" ht="36" customHeight="1" x14ac:dyDescent="0.2">
      <c r="A192" s="326" t="s">
        <v>752</v>
      </c>
      <c r="B192" s="427" t="s">
        <v>8</v>
      </c>
      <c r="C192" s="61" t="s">
        <v>1512</v>
      </c>
      <c r="D192" s="172"/>
      <c r="E192" s="143">
        <v>10</v>
      </c>
      <c r="F192" s="500"/>
      <c r="G192" s="61"/>
      <c r="H192" s="64"/>
      <c r="I192" s="64"/>
      <c r="J192" s="64"/>
      <c r="K192" s="64" t="s">
        <v>5</v>
      </c>
      <c r="L192" s="64"/>
    </row>
    <row r="193" spans="1:13" ht="21.6" customHeight="1" x14ac:dyDescent="0.2">
      <c r="A193" s="326" t="s">
        <v>1118</v>
      </c>
      <c r="B193" s="427" t="s">
        <v>8</v>
      </c>
      <c r="C193" s="61" t="s">
        <v>1117</v>
      </c>
      <c r="D193" s="172"/>
      <c r="E193" s="403">
        <v>5</v>
      </c>
      <c r="F193" s="501"/>
      <c r="G193" s="61"/>
      <c r="H193" s="64"/>
      <c r="I193" s="64"/>
      <c r="J193" s="64"/>
      <c r="K193" s="64"/>
      <c r="L193" s="64"/>
    </row>
    <row r="194" spans="1:13" ht="24" customHeight="1" x14ac:dyDescent="0.2">
      <c r="A194" s="326"/>
      <c r="B194" s="54"/>
      <c r="C194" s="68" t="s">
        <v>18</v>
      </c>
      <c r="D194" s="54"/>
      <c r="E194" s="405">
        <f>SUM(E191)</f>
        <v>20</v>
      </c>
      <c r="F194" s="405">
        <f>SUM(F191)</f>
        <v>0</v>
      </c>
      <c r="G194" s="54"/>
      <c r="H194" s="64"/>
      <c r="I194" s="64"/>
      <c r="J194" s="64"/>
      <c r="K194" s="64"/>
      <c r="L194" s="64"/>
      <c r="M194" s="407"/>
    </row>
  </sheetData>
  <mergeCells count="31">
    <mergeCell ref="F136:F137"/>
    <mergeCell ref="F144:F145"/>
    <mergeCell ref="F192:F193"/>
    <mergeCell ref="D150:D164"/>
    <mergeCell ref="F175:F179"/>
    <mergeCell ref="F182:F187"/>
    <mergeCell ref="F166:F168"/>
    <mergeCell ref="F43:F46"/>
    <mergeCell ref="F47:F49"/>
    <mergeCell ref="F52:F53"/>
    <mergeCell ref="F57:F59"/>
    <mergeCell ref="F15:F16"/>
    <mergeCell ref="F17:F22"/>
    <mergeCell ref="F26:F31"/>
    <mergeCell ref="F32:F33"/>
    <mergeCell ref="A150:A163"/>
    <mergeCell ref="E150:E163"/>
    <mergeCell ref="F150:F163"/>
    <mergeCell ref="F63:F66"/>
    <mergeCell ref="F71:F72"/>
    <mergeCell ref="F91:F94"/>
    <mergeCell ref="F73:F74"/>
    <mergeCell ref="F87:F90"/>
    <mergeCell ref="B150:B172"/>
    <mergeCell ref="F142:F143"/>
    <mergeCell ref="F107:F112"/>
    <mergeCell ref="F115:F120"/>
    <mergeCell ref="F148:F149"/>
    <mergeCell ref="F146:F147"/>
    <mergeCell ref="C135:L135"/>
    <mergeCell ref="F131:F132"/>
  </mergeCells>
  <pageMargins left="0.7" right="0.7" top="0.75" bottom="0.75" header="0.3" footer="0.3"/>
  <pageSetup paperSize="9" firstPageNumber="11" orientation="landscape" r:id="rId1"/>
  <headerFooter>
    <oddHeader>&amp;C&amp;"-,Bold Italic"&amp;14Hotel - Section Three- &amp;A</oddHeader>
  </headerFooter>
  <rowBreaks count="10" manualBreakCount="10">
    <brk id="16" max="16383" man="1"/>
    <brk id="23" max="16383" man="1"/>
    <brk id="33" max="16383" man="1"/>
    <brk id="50" max="16383" man="1"/>
    <brk id="85" max="16383" man="1"/>
    <brk id="95" max="16383" man="1"/>
    <brk id="113" max="16383" man="1"/>
    <brk id="149" max="16383" man="1"/>
    <brk id="172" max="16383" man="1"/>
    <brk id="18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view="pageLayout" zoomScale="110" zoomScaleNormal="100" zoomScalePageLayoutView="110" workbookViewId="0">
      <selection activeCell="C28" sqref="C28"/>
    </sheetView>
  </sheetViews>
  <sheetFormatPr defaultColWidth="9.140625" defaultRowHeight="12" x14ac:dyDescent="0.2"/>
  <cols>
    <col min="1" max="1" width="5.42578125" style="356" customWidth="1"/>
    <col min="2" max="2" width="6.5703125" style="56" customWidth="1"/>
    <col min="3" max="3" width="50.85546875" style="56" customWidth="1"/>
    <col min="4" max="4" width="7.28515625" style="56" customWidth="1"/>
    <col min="5" max="5" width="7.140625" style="56" customWidth="1"/>
    <col min="6" max="6" width="34.140625" style="56" customWidth="1"/>
    <col min="7" max="11" width="3.7109375" style="56" customWidth="1"/>
    <col min="12" max="13" width="3.85546875" style="56" customWidth="1"/>
    <col min="14" max="16384" width="9.140625" style="56"/>
  </cols>
  <sheetData>
    <row r="1" spans="1:11" ht="42" customHeight="1" x14ac:dyDescent="0.2">
      <c r="A1" s="338">
        <v>4</v>
      </c>
      <c r="B1" s="336"/>
      <c r="C1" s="337" t="s">
        <v>100</v>
      </c>
      <c r="D1" s="338" t="s">
        <v>189</v>
      </c>
      <c r="E1" s="338" t="s">
        <v>190</v>
      </c>
      <c r="F1" s="338" t="s">
        <v>191</v>
      </c>
      <c r="G1" s="339" t="s">
        <v>24</v>
      </c>
      <c r="H1" s="339" t="s">
        <v>25</v>
      </c>
      <c r="I1" s="339" t="s">
        <v>26</v>
      </c>
      <c r="J1" s="339" t="s">
        <v>27</v>
      </c>
      <c r="K1" s="339" t="s">
        <v>28</v>
      </c>
    </row>
    <row r="2" spans="1:11" s="59" customFormat="1" ht="19.5" customHeight="1" x14ac:dyDescent="0.2">
      <c r="A2" s="357">
        <v>4.0999999999999996</v>
      </c>
      <c r="B2" s="72"/>
      <c r="C2" s="153" t="s">
        <v>753</v>
      </c>
      <c r="D2" s="154"/>
      <c r="E2" s="155"/>
      <c r="F2" s="155"/>
      <c r="G2" s="152"/>
      <c r="H2" s="152"/>
      <c r="I2" s="152"/>
      <c r="J2" s="152"/>
      <c r="K2" s="152"/>
    </row>
    <row r="3" spans="1:11" ht="27" customHeight="1" x14ac:dyDescent="0.2">
      <c r="A3" s="357" t="s">
        <v>754</v>
      </c>
      <c r="B3" s="72" t="s">
        <v>1</v>
      </c>
      <c r="C3" s="156" t="s">
        <v>465</v>
      </c>
      <c r="D3" s="148" t="s">
        <v>4</v>
      </c>
      <c r="E3" s="155"/>
      <c r="F3" s="153"/>
      <c r="G3" s="152"/>
      <c r="H3" s="152"/>
      <c r="I3" s="152"/>
      <c r="J3" s="152"/>
      <c r="K3" s="152"/>
    </row>
    <row r="4" spans="1:11" ht="27.75" customHeight="1" x14ac:dyDescent="0.2">
      <c r="A4" s="357" t="s">
        <v>755</v>
      </c>
      <c r="B4" s="72" t="s">
        <v>1</v>
      </c>
      <c r="C4" s="156" t="s">
        <v>466</v>
      </c>
      <c r="D4" s="148" t="s">
        <v>4</v>
      </c>
      <c r="E4" s="157"/>
      <c r="F4" s="153"/>
      <c r="G4" s="152"/>
      <c r="H4" s="152"/>
      <c r="I4" s="152"/>
      <c r="J4" s="152"/>
      <c r="K4" s="152"/>
    </row>
    <row r="5" spans="1:11" ht="27" x14ac:dyDescent="0.2">
      <c r="A5" s="357" t="s">
        <v>756</v>
      </c>
      <c r="B5" s="72" t="s">
        <v>1</v>
      </c>
      <c r="C5" s="156" t="s">
        <v>1122</v>
      </c>
      <c r="D5" s="148">
        <v>50</v>
      </c>
      <c r="E5" s="514"/>
      <c r="F5" s="158"/>
      <c r="G5" s="152"/>
      <c r="H5" s="152"/>
      <c r="I5" s="152"/>
      <c r="J5" s="152"/>
      <c r="K5" s="152"/>
    </row>
    <row r="6" spans="1:11" ht="21.6" customHeight="1" x14ac:dyDescent="0.2">
      <c r="A6" s="357" t="s">
        <v>757</v>
      </c>
      <c r="B6" s="72" t="s">
        <v>1</v>
      </c>
      <c r="C6" s="156" t="s">
        <v>1121</v>
      </c>
      <c r="D6" s="148">
        <v>35</v>
      </c>
      <c r="E6" s="515"/>
      <c r="F6" s="158"/>
      <c r="G6" s="152"/>
      <c r="H6" s="152"/>
      <c r="I6" s="152"/>
      <c r="J6" s="152"/>
      <c r="K6" s="152"/>
    </row>
    <row r="7" spans="1:11" ht="18.75" customHeight="1" x14ac:dyDescent="0.2">
      <c r="A7" s="357" t="s">
        <v>758</v>
      </c>
      <c r="B7" s="72" t="s">
        <v>1</v>
      </c>
      <c r="C7" s="156" t="s">
        <v>1120</v>
      </c>
      <c r="D7" s="148">
        <v>25</v>
      </c>
      <c r="E7" s="515"/>
      <c r="F7" s="158"/>
      <c r="G7" s="152"/>
      <c r="H7" s="152"/>
      <c r="I7" s="152"/>
      <c r="J7" s="152"/>
      <c r="K7" s="152"/>
    </row>
    <row r="8" spans="1:11" ht="13.5" x14ac:dyDescent="0.2">
      <c r="A8" s="357" t="s">
        <v>759</v>
      </c>
      <c r="B8" s="72" t="s">
        <v>1</v>
      </c>
      <c r="C8" s="156" t="s">
        <v>1119</v>
      </c>
      <c r="D8" s="148">
        <v>10</v>
      </c>
      <c r="E8" s="515"/>
      <c r="F8" s="158"/>
      <c r="G8" s="152"/>
      <c r="H8" s="152"/>
      <c r="I8" s="152"/>
      <c r="J8" s="152"/>
      <c r="K8" s="152"/>
    </row>
    <row r="9" spans="1:11" ht="13.5" x14ac:dyDescent="0.2">
      <c r="A9" s="357" t="s">
        <v>760</v>
      </c>
      <c r="B9" s="72" t="s">
        <v>1</v>
      </c>
      <c r="C9" s="156" t="s">
        <v>1123</v>
      </c>
      <c r="D9" s="148">
        <v>5</v>
      </c>
      <c r="E9" s="515"/>
      <c r="F9" s="158"/>
      <c r="G9" s="152"/>
      <c r="H9" s="152"/>
      <c r="I9" s="152"/>
      <c r="J9" s="152"/>
      <c r="K9" s="152"/>
    </row>
    <row r="10" spans="1:11" ht="27" x14ac:dyDescent="0.2">
      <c r="A10" s="357" t="s">
        <v>761</v>
      </c>
      <c r="B10" s="72" t="s">
        <v>1</v>
      </c>
      <c r="C10" s="156" t="s">
        <v>98</v>
      </c>
      <c r="D10" s="148">
        <v>0</v>
      </c>
      <c r="E10" s="531"/>
      <c r="F10" s="158"/>
      <c r="G10" s="152"/>
      <c r="H10" s="152"/>
      <c r="I10" s="152"/>
      <c r="J10" s="152"/>
      <c r="K10" s="152"/>
    </row>
    <row r="11" spans="1:11" ht="13.5" x14ac:dyDescent="0.2">
      <c r="A11" s="357"/>
      <c r="B11" s="72"/>
      <c r="C11" s="160" t="s">
        <v>18</v>
      </c>
      <c r="D11" s="155">
        <f>SUM(D5)</f>
        <v>50</v>
      </c>
      <c r="E11" s="155">
        <f>SUM(E5)</f>
        <v>0</v>
      </c>
      <c r="F11" s="158"/>
      <c r="G11" s="152"/>
      <c r="H11" s="152"/>
      <c r="I11" s="152"/>
      <c r="J11" s="152"/>
      <c r="K11" s="152"/>
    </row>
    <row r="12" spans="1:11" ht="13.5" x14ac:dyDescent="0.2">
      <c r="A12" s="326"/>
      <c r="B12" s="72"/>
      <c r="C12" s="94"/>
      <c r="D12" s="135"/>
      <c r="E12" s="135"/>
      <c r="F12" s="61"/>
      <c r="G12" s="54"/>
      <c r="H12" s="54"/>
      <c r="I12" s="54"/>
      <c r="J12" s="54"/>
      <c r="K12" s="54"/>
    </row>
    <row r="13" spans="1:11" s="95" customFormat="1" ht="13.5" x14ac:dyDescent="0.2">
      <c r="A13" s="326">
        <v>4.2</v>
      </c>
      <c r="B13" s="136"/>
      <c r="C13" s="161" t="s">
        <v>102</v>
      </c>
      <c r="D13" s="155"/>
      <c r="E13" s="155"/>
      <c r="F13" s="153"/>
      <c r="G13" s="162"/>
      <c r="H13" s="162"/>
      <c r="I13" s="162"/>
      <c r="J13" s="162"/>
      <c r="K13" s="162"/>
    </row>
    <row r="14" spans="1:11" ht="13.5" x14ac:dyDescent="0.2">
      <c r="A14" s="326" t="s">
        <v>762</v>
      </c>
      <c r="B14" s="136" t="s">
        <v>1</v>
      </c>
      <c r="C14" s="156" t="s">
        <v>1309</v>
      </c>
      <c r="D14" s="148">
        <v>30</v>
      </c>
      <c r="E14" s="514"/>
      <c r="F14" s="158"/>
      <c r="G14" s="152"/>
      <c r="H14" s="152"/>
      <c r="I14" s="152"/>
      <c r="J14" s="152"/>
      <c r="K14" s="152"/>
    </row>
    <row r="15" spans="1:11" ht="16.5" customHeight="1" x14ac:dyDescent="0.2">
      <c r="A15" s="326" t="s">
        <v>763</v>
      </c>
      <c r="B15" s="136" t="s">
        <v>1</v>
      </c>
      <c r="C15" s="156" t="s">
        <v>1124</v>
      </c>
      <c r="D15" s="148">
        <v>20</v>
      </c>
      <c r="E15" s="515"/>
      <c r="F15" s="158"/>
      <c r="G15" s="152"/>
      <c r="H15" s="152"/>
      <c r="I15" s="152"/>
      <c r="J15" s="152"/>
      <c r="K15" s="152"/>
    </row>
    <row r="16" spans="1:11" ht="16.5" customHeight="1" x14ac:dyDescent="0.2">
      <c r="A16" s="326" t="s">
        <v>764</v>
      </c>
      <c r="B16" s="136" t="s">
        <v>1</v>
      </c>
      <c r="C16" s="156" t="s">
        <v>1310</v>
      </c>
      <c r="D16" s="148">
        <v>15</v>
      </c>
      <c r="E16" s="515"/>
      <c r="F16" s="158"/>
      <c r="G16" s="152"/>
      <c r="H16" s="152"/>
      <c r="I16" s="152"/>
      <c r="J16" s="152"/>
      <c r="K16" s="152"/>
    </row>
    <row r="17" spans="1:11" ht="27" x14ac:dyDescent="0.2">
      <c r="A17" s="326" t="s">
        <v>765</v>
      </c>
      <c r="B17" s="136" t="s">
        <v>1</v>
      </c>
      <c r="C17" s="156" t="s">
        <v>1198</v>
      </c>
      <c r="D17" s="148">
        <v>10</v>
      </c>
      <c r="E17" s="515"/>
      <c r="F17" s="158"/>
      <c r="G17" s="152"/>
      <c r="H17" s="152"/>
      <c r="I17" s="152"/>
      <c r="J17" s="152"/>
      <c r="K17" s="152"/>
    </row>
    <row r="18" spans="1:11" ht="13.5" x14ac:dyDescent="0.2">
      <c r="A18" s="326" t="s">
        <v>766</v>
      </c>
      <c r="B18" s="136" t="s">
        <v>1</v>
      </c>
      <c r="C18" s="156" t="s">
        <v>1311</v>
      </c>
      <c r="D18" s="148">
        <v>5</v>
      </c>
      <c r="E18" s="515"/>
      <c r="F18" s="158"/>
      <c r="G18" s="152"/>
      <c r="H18" s="152"/>
      <c r="I18" s="152"/>
      <c r="J18" s="152"/>
      <c r="K18" s="152"/>
    </row>
    <row r="19" spans="1:11" ht="40.5" x14ac:dyDescent="0.2">
      <c r="A19" s="326" t="s">
        <v>767</v>
      </c>
      <c r="B19" s="136" t="s">
        <v>1</v>
      </c>
      <c r="C19" s="156" t="s">
        <v>99</v>
      </c>
      <c r="D19" s="148">
        <v>0</v>
      </c>
      <c r="E19" s="531"/>
      <c r="F19" s="158"/>
      <c r="G19" s="152"/>
      <c r="H19" s="152"/>
      <c r="I19" s="152"/>
      <c r="J19" s="152"/>
      <c r="K19" s="152"/>
    </row>
    <row r="20" spans="1:11" ht="13.5" x14ac:dyDescent="0.2">
      <c r="A20" s="326"/>
      <c r="B20" s="136"/>
      <c r="C20" s="160" t="s">
        <v>18</v>
      </c>
      <c r="D20" s="155">
        <f>SUM(D14)</f>
        <v>30</v>
      </c>
      <c r="E20" s="155">
        <f>SUM(E14)</f>
        <v>0</v>
      </c>
      <c r="F20" s="158"/>
      <c r="G20" s="152"/>
      <c r="H20" s="152"/>
      <c r="I20" s="152"/>
      <c r="J20" s="152"/>
      <c r="K20" s="152"/>
    </row>
    <row r="21" spans="1:11" ht="13.5" x14ac:dyDescent="0.2">
      <c r="A21" s="326"/>
      <c r="B21" s="136"/>
      <c r="C21" s="68"/>
      <c r="D21" s="135"/>
      <c r="E21" s="135"/>
      <c r="F21" s="61"/>
      <c r="G21" s="54"/>
      <c r="H21" s="54"/>
      <c r="I21" s="54"/>
      <c r="J21" s="54"/>
      <c r="K21" s="54"/>
    </row>
    <row r="22" spans="1:11" ht="13.5" x14ac:dyDescent="0.2">
      <c r="A22" s="326">
        <v>4.3</v>
      </c>
      <c r="B22" s="136"/>
      <c r="C22" s="161" t="s">
        <v>112</v>
      </c>
      <c r="D22" s="148"/>
      <c r="E22" s="148"/>
      <c r="F22" s="158"/>
      <c r="G22" s="152"/>
      <c r="H22" s="152"/>
      <c r="I22" s="152"/>
      <c r="J22" s="152"/>
      <c r="K22" s="152"/>
    </row>
    <row r="23" spans="1:11" ht="50.25" customHeight="1" x14ac:dyDescent="0.2">
      <c r="A23" s="326" t="s">
        <v>768</v>
      </c>
      <c r="B23" s="136" t="s">
        <v>1</v>
      </c>
      <c r="C23" s="156" t="s">
        <v>1312</v>
      </c>
      <c r="D23" s="148">
        <v>50</v>
      </c>
      <c r="E23" s="532"/>
      <c r="F23" s="164"/>
      <c r="G23" s="152"/>
      <c r="H23" s="152"/>
      <c r="I23" s="152"/>
      <c r="J23" s="152"/>
      <c r="K23" s="152"/>
    </row>
    <row r="24" spans="1:11" ht="48.75" customHeight="1" x14ac:dyDescent="0.2">
      <c r="A24" s="326" t="s">
        <v>769</v>
      </c>
      <c r="B24" s="136" t="s">
        <v>1</v>
      </c>
      <c r="C24" s="156" t="s">
        <v>1313</v>
      </c>
      <c r="D24" s="148">
        <v>35</v>
      </c>
      <c r="E24" s="533"/>
      <c r="F24" s="158"/>
      <c r="G24" s="152"/>
      <c r="H24" s="152"/>
      <c r="I24" s="152"/>
      <c r="J24" s="152"/>
      <c r="K24" s="152"/>
    </row>
    <row r="25" spans="1:11" ht="40.5" x14ac:dyDescent="0.2">
      <c r="A25" s="326" t="s">
        <v>770</v>
      </c>
      <c r="B25" s="136" t="s">
        <v>1</v>
      </c>
      <c r="C25" s="156" t="s">
        <v>1314</v>
      </c>
      <c r="D25" s="148">
        <v>25</v>
      </c>
      <c r="E25" s="533"/>
      <c r="F25" s="158"/>
      <c r="G25" s="152"/>
      <c r="H25" s="152"/>
      <c r="I25" s="152"/>
      <c r="J25" s="152"/>
      <c r="K25" s="152"/>
    </row>
    <row r="26" spans="1:11" ht="27" x14ac:dyDescent="0.2">
      <c r="A26" s="326" t="s">
        <v>771</v>
      </c>
      <c r="B26" s="136" t="s">
        <v>1</v>
      </c>
      <c r="C26" s="156" t="s">
        <v>1315</v>
      </c>
      <c r="D26" s="148">
        <v>10</v>
      </c>
      <c r="E26" s="533"/>
      <c r="F26" s="164"/>
      <c r="G26" s="152"/>
      <c r="H26" s="152"/>
      <c r="I26" s="152"/>
      <c r="J26" s="152"/>
      <c r="K26" s="152"/>
    </row>
    <row r="27" spans="1:11" ht="18" customHeight="1" x14ac:dyDescent="0.2">
      <c r="A27" s="326" t="s">
        <v>772</v>
      </c>
      <c r="B27" s="136" t="s">
        <v>1</v>
      </c>
      <c r="C27" s="156" t="s">
        <v>1316</v>
      </c>
      <c r="D27" s="148">
        <v>5</v>
      </c>
      <c r="E27" s="533"/>
      <c r="F27" s="158"/>
      <c r="G27" s="152"/>
      <c r="H27" s="152"/>
      <c r="I27" s="152"/>
      <c r="J27" s="152"/>
      <c r="K27" s="152"/>
    </row>
    <row r="28" spans="1:11" ht="67.5" x14ac:dyDescent="0.2">
      <c r="A28" s="326" t="s">
        <v>773</v>
      </c>
      <c r="B28" s="136" t="s">
        <v>1</v>
      </c>
      <c r="C28" s="156" t="s">
        <v>103</v>
      </c>
      <c r="D28" s="148">
        <v>0</v>
      </c>
      <c r="E28" s="534"/>
      <c r="F28" s="158"/>
      <c r="G28" s="152"/>
      <c r="H28" s="152"/>
      <c r="I28" s="152"/>
      <c r="J28" s="152"/>
      <c r="K28" s="152"/>
    </row>
    <row r="29" spans="1:11" ht="13.5" x14ac:dyDescent="0.2">
      <c r="A29" s="326" t="s">
        <v>774</v>
      </c>
      <c r="B29" s="136" t="s">
        <v>1</v>
      </c>
      <c r="C29" s="156" t="s">
        <v>104</v>
      </c>
      <c r="D29" s="148">
        <v>8</v>
      </c>
      <c r="E29" s="148"/>
      <c r="F29" s="158"/>
      <c r="G29" s="152"/>
      <c r="H29" s="152"/>
      <c r="I29" s="152"/>
      <c r="J29" s="152"/>
      <c r="K29" s="152"/>
    </row>
    <row r="30" spans="1:11" ht="13.5" x14ac:dyDescent="0.2">
      <c r="A30" s="326" t="s">
        <v>775</v>
      </c>
      <c r="B30" s="136" t="s">
        <v>1</v>
      </c>
      <c r="C30" s="156" t="s">
        <v>105</v>
      </c>
      <c r="D30" s="148">
        <v>6</v>
      </c>
      <c r="E30" s="148"/>
      <c r="F30" s="158"/>
      <c r="G30" s="152"/>
      <c r="H30" s="152"/>
      <c r="I30" s="152"/>
      <c r="J30" s="152"/>
      <c r="K30" s="152"/>
    </row>
    <row r="31" spans="1:11" ht="13.5" x14ac:dyDescent="0.2">
      <c r="A31" s="326" t="s">
        <v>776</v>
      </c>
      <c r="B31" s="136" t="s">
        <v>1</v>
      </c>
      <c r="C31" s="156" t="s">
        <v>106</v>
      </c>
      <c r="D31" s="148">
        <v>6</v>
      </c>
      <c r="E31" s="163"/>
      <c r="F31" s="164"/>
      <c r="G31" s="152"/>
      <c r="H31" s="152"/>
      <c r="I31" s="152"/>
      <c r="J31" s="152"/>
      <c r="K31" s="152"/>
    </row>
    <row r="32" spans="1:11" ht="13.5" x14ac:dyDescent="0.2">
      <c r="A32" s="326" t="s">
        <v>777</v>
      </c>
      <c r="B32" s="136" t="s">
        <v>1</v>
      </c>
      <c r="C32" s="156" t="s">
        <v>107</v>
      </c>
      <c r="D32" s="148">
        <v>6</v>
      </c>
      <c r="E32" s="148"/>
      <c r="F32" s="158"/>
      <c r="G32" s="152"/>
      <c r="H32" s="152"/>
      <c r="I32" s="152"/>
      <c r="J32" s="152"/>
      <c r="K32" s="152"/>
    </row>
    <row r="33" spans="1:11" ht="13.5" x14ac:dyDescent="0.2">
      <c r="A33" s="326" t="s">
        <v>778</v>
      </c>
      <c r="B33" s="136" t="s">
        <v>1</v>
      </c>
      <c r="C33" s="156" t="s">
        <v>1126</v>
      </c>
      <c r="D33" s="148">
        <v>5</v>
      </c>
      <c r="E33" s="148"/>
      <c r="F33" s="158"/>
      <c r="G33" s="152"/>
      <c r="H33" s="152"/>
      <c r="I33" s="152"/>
      <c r="J33" s="152"/>
      <c r="K33" s="152"/>
    </row>
    <row r="34" spans="1:11" ht="13.5" x14ac:dyDescent="0.2">
      <c r="A34" s="326" t="s">
        <v>779</v>
      </c>
      <c r="B34" s="404" t="s">
        <v>1</v>
      </c>
      <c r="C34" s="156" t="s">
        <v>1125</v>
      </c>
      <c r="D34" s="148">
        <v>5</v>
      </c>
      <c r="E34" s="148"/>
      <c r="F34" s="158"/>
      <c r="G34" s="152"/>
      <c r="H34" s="152"/>
      <c r="I34" s="152"/>
      <c r="J34" s="152"/>
      <c r="K34" s="152"/>
    </row>
    <row r="35" spans="1:11" ht="15" customHeight="1" x14ac:dyDescent="0.2">
      <c r="A35" s="326" t="s">
        <v>780</v>
      </c>
      <c r="B35" s="136" t="s">
        <v>1</v>
      </c>
      <c r="C35" s="156" t="s">
        <v>108</v>
      </c>
      <c r="D35" s="148">
        <v>12</v>
      </c>
      <c r="E35" s="148"/>
      <c r="F35" s="158"/>
      <c r="G35" s="152"/>
      <c r="H35" s="152"/>
      <c r="I35" s="152"/>
      <c r="J35" s="152"/>
      <c r="K35" s="152"/>
    </row>
    <row r="36" spans="1:11" ht="13.5" x14ac:dyDescent="0.2">
      <c r="A36" s="326" t="s">
        <v>781</v>
      </c>
      <c r="B36" s="136" t="s">
        <v>1</v>
      </c>
      <c r="C36" s="156" t="s">
        <v>109</v>
      </c>
      <c r="D36" s="148">
        <v>10</v>
      </c>
      <c r="E36" s="148"/>
      <c r="F36" s="158"/>
      <c r="G36" s="152"/>
      <c r="H36" s="152"/>
      <c r="I36" s="152"/>
      <c r="J36" s="152"/>
      <c r="K36" s="152"/>
    </row>
    <row r="37" spans="1:11" ht="13.5" x14ac:dyDescent="0.2">
      <c r="A37" s="326" t="s">
        <v>782</v>
      </c>
      <c r="B37" s="136" t="s">
        <v>1</v>
      </c>
      <c r="C37" s="156" t="s">
        <v>110</v>
      </c>
      <c r="D37" s="148">
        <v>12</v>
      </c>
      <c r="E37" s="148"/>
      <c r="F37" s="158"/>
      <c r="G37" s="152"/>
      <c r="H37" s="152"/>
      <c r="I37" s="152"/>
      <c r="J37" s="152"/>
      <c r="K37" s="152"/>
    </row>
    <row r="38" spans="1:11" ht="26.45" customHeight="1" x14ac:dyDescent="0.2">
      <c r="A38" s="326" t="s">
        <v>1127</v>
      </c>
      <c r="B38" s="136"/>
      <c r="C38" s="156" t="s">
        <v>1317</v>
      </c>
      <c r="D38" s="148">
        <v>6</v>
      </c>
      <c r="E38" s="148"/>
      <c r="F38" s="158"/>
      <c r="G38" s="152"/>
      <c r="H38" s="152"/>
      <c r="I38" s="152"/>
      <c r="J38" s="152"/>
      <c r="K38" s="152"/>
    </row>
    <row r="39" spans="1:11" ht="24" customHeight="1" x14ac:dyDescent="0.2">
      <c r="A39" s="326" t="s">
        <v>1128</v>
      </c>
      <c r="B39" s="404"/>
      <c r="C39" s="156" t="s">
        <v>1318</v>
      </c>
      <c r="D39" s="148">
        <v>3</v>
      </c>
      <c r="E39" s="148"/>
      <c r="F39" s="158"/>
      <c r="G39" s="152"/>
      <c r="H39" s="152"/>
      <c r="I39" s="152"/>
      <c r="J39" s="152"/>
      <c r="K39" s="152"/>
    </row>
    <row r="40" spans="1:11" ht="13.5" x14ac:dyDescent="0.2">
      <c r="A40" s="326"/>
      <c r="B40" s="136"/>
      <c r="C40" s="160" t="s">
        <v>111</v>
      </c>
      <c r="D40" s="155">
        <f>SUM(D38+D39+D37+D36+D35+D34+D33+D32+D31+D30+D29+D23)</f>
        <v>129</v>
      </c>
      <c r="E40" s="230">
        <f>SUM(E38+E39+E37+E36+E35+E34+E33+E32+E31+E30+E29+E23)</f>
        <v>0</v>
      </c>
      <c r="F40" s="158"/>
      <c r="G40" s="152"/>
      <c r="H40" s="152"/>
      <c r="I40" s="152"/>
      <c r="J40" s="152"/>
      <c r="K40" s="152"/>
    </row>
    <row r="41" spans="1:11" ht="13.5" x14ac:dyDescent="0.2">
      <c r="A41" s="326">
        <v>4.4000000000000004</v>
      </c>
      <c r="B41" s="136"/>
      <c r="C41" s="161" t="s">
        <v>113</v>
      </c>
      <c r="D41" s="155"/>
      <c r="E41" s="155"/>
      <c r="F41" s="158"/>
      <c r="G41" s="152"/>
      <c r="H41" s="152"/>
      <c r="I41" s="152"/>
      <c r="J41" s="152"/>
      <c r="K41" s="152"/>
    </row>
    <row r="42" spans="1:11" ht="27" x14ac:dyDescent="0.2">
      <c r="A42" s="326" t="s">
        <v>783</v>
      </c>
      <c r="B42" s="136" t="s">
        <v>1</v>
      </c>
      <c r="C42" s="156" t="s">
        <v>1129</v>
      </c>
      <c r="D42" s="148">
        <v>6</v>
      </c>
      <c r="E42" s="406"/>
      <c r="F42" s="153"/>
      <c r="G42" s="152"/>
      <c r="H42" s="152"/>
      <c r="I42" s="152"/>
      <c r="J42" s="152"/>
      <c r="K42" s="152"/>
    </row>
    <row r="43" spans="1:11" ht="51" customHeight="1" x14ac:dyDescent="0.2">
      <c r="A43" s="326" t="s">
        <v>784</v>
      </c>
      <c r="B43" s="136" t="s">
        <v>1</v>
      </c>
      <c r="C43" s="156" t="s">
        <v>1319</v>
      </c>
      <c r="D43" s="148">
        <v>6</v>
      </c>
      <c r="E43" s="529"/>
      <c r="F43" s="153"/>
      <c r="G43" s="152"/>
      <c r="H43" s="152"/>
      <c r="I43" s="152"/>
      <c r="J43" s="152"/>
      <c r="K43" s="152"/>
    </row>
    <row r="44" spans="1:11" ht="13.5" x14ac:dyDescent="0.2">
      <c r="A44" s="326" t="s">
        <v>785</v>
      </c>
      <c r="B44" s="136" t="s">
        <v>1</v>
      </c>
      <c r="C44" s="156" t="s">
        <v>114</v>
      </c>
      <c r="D44" s="148">
        <v>2</v>
      </c>
      <c r="E44" s="530"/>
      <c r="F44" s="153"/>
      <c r="G44" s="152"/>
      <c r="H44" s="152"/>
      <c r="I44" s="152"/>
      <c r="J44" s="152"/>
      <c r="K44" s="152"/>
    </row>
    <row r="45" spans="1:11" ht="13.5" x14ac:dyDescent="0.2">
      <c r="A45" s="326" t="s">
        <v>786</v>
      </c>
      <c r="B45" s="136" t="s">
        <v>1</v>
      </c>
      <c r="C45" s="156" t="s">
        <v>115</v>
      </c>
      <c r="D45" s="148">
        <v>3</v>
      </c>
      <c r="E45" s="155"/>
      <c r="F45" s="158"/>
      <c r="G45" s="152"/>
      <c r="H45" s="152"/>
      <c r="I45" s="152"/>
      <c r="J45" s="152"/>
      <c r="K45" s="152"/>
    </row>
    <row r="46" spans="1:11" ht="13.5" x14ac:dyDescent="0.2">
      <c r="A46" s="326" t="s">
        <v>787</v>
      </c>
      <c r="B46" s="136" t="s">
        <v>1</v>
      </c>
      <c r="C46" s="156" t="s">
        <v>116</v>
      </c>
      <c r="D46" s="148">
        <v>5</v>
      </c>
      <c r="E46" s="155"/>
      <c r="F46" s="158"/>
      <c r="G46" s="152"/>
      <c r="H46" s="152"/>
      <c r="I46" s="152"/>
      <c r="J46" s="152"/>
      <c r="K46" s="152"/>
    </row>
    <row r="47" spans="1:11" ht="13.5" x14ac:dyDescent="0.2">
      <c r="A47" s="326"/>
      <c r="B47" s="136"/>
      <c r="C47" s="160" t="s">
        <v>18</v>
      </c>
      <c r="D47" s="155">
        <f>SUM(D46+D45+D43+D42)</f>
        <v>20</v>
      </c>
      <c r="E47" s="230">
        <f>SUM(E46+E45+E43+E42)</f>
        <v>0</v>
      </c>
      <c r="F47" s="158"/>
      <c r="G47" s="152"/>
      <c r="H47" s="152"/>
      <c r="I47" s="152"/>
      <c r="J47" s="152"/>
      <c r="K47" s="152"/>
    </row>
    <row r="48" spans="1:11" x14ac:dyDescent="0.2">
      <c r="A48" s="326"/>
      <c r="B48" s="54"/>
      <c r="C48" s="54"/>
      <c r="D48" s="54"/>
      <c r="E48" s="54"/>
      <c r="F48" s="54"/>
      <c r="G48" s="54"/>
      <c r="H48" s="54"/>
      <c r="I48" s="54"/>
      <c r="J48" s="54"/>
      <c r="K48" s="54"/>
    </row>
    <row r="49" spans="1:11" ht="13.5" x14ac:dyDescent="0.2">
      <c r="A49" s="326">
        <v>4.5</v>
      </c>
      <c r="B49" s="136"/>
      <c r="C49" s="76" t="s">
        <v>117</v>
      </c>
      <c r="D49" s="135"/>
      <c r="E49" s="135"/>
      <c r="F49" s="61"/>
      <c r="G49" s="54"/>
      <c r="H49" s="54"/>
      <c r="I49" s="54"/>
      <c r="J49" s="54"/>
      <c r="K49" s="54"/>
    </row>
    <row r="50" spans="1:11" ht="40.5" x14ac:dyDescent="0.2">
      <c r="A50" s="326" t="s">
        <v>788</v>
      </c>
      <c r="B50" s="136" t="s">
        <v>1</v>
      </c>
      <c r="C50" s="94" t="s">
        <v>1199</v>
      </c>
      <c r="D50" s="135">
        <v>40</v>
      </c>
      <c r="E50" s="518"/>
      <c r="F50" s="69"/>
      <c r="G50" s="54"/>
      <c r="H50" s="54"/>
      <c r="I50" s="54"/>
      <c r="J50" s="54"/>
      <c r="K50" s="54"/>
    </row>
    <row r="51" spans="1:11" ht="27" x14ac:dyDescent="0.2">
      <c r="A51" s="326" t="s">
        <v>789</v>
      </c>
      <c r="B51" s="136" t="s">
        <v>1</v>
      </c>
      <c r="C51" s="94" t="s">
        <v>1320</v>
      </c>
      <c r="D51" s="135">
        <v>30</v>
      </c>
      <c r="E51" s="519"/>
      <c r="F51" s="61"/>
      <c r="G51" s="54"/>
      <c r="H51" s="54"/>
      <c r="I51" s="54"/>
      <c r="J51" s="54"/>
      <c r="K51" s="54"/>
    </row>
    <row r="52" spans="1:11" s="246" customFormat="1" ht="27" x14ac:dyDescent="0.2">
      <c r="A52" s="326" t="s">
        <v>790</v>
      </c>
      <c r="B52" s="243" t="s">
        <v>1</v>
      </c>
      <c r="C52" s="259" t="s">
        <v>1321</v>
      </c>
      <c r="D52" s="99">
        <v>20</v>
      </c>
      <c r="E52" s="519"/>
      <c r="F52" s="100"/>
      <c r="G52" s="245"/>
      <c r="H52" s="245"/>
      <c r="I52" s="245"/>
      <c r="J52" s="245"/>
      <c r="K52" s="245"/>
    </row>
    <row r="53" spans="1:11" ht="18.75" customHeight="1" x14ac:dyDescent="0.2">
      <c r="A53" s="326" t="s">
        <v>791</v>
      </c>
      <c r="B53" s="136" t="s">
        <v>1</v>
      </c>
      <c r="C53" s="94" t="s">
        <v>1322</v>
      </c>
      <c r="D53" s="135">
        <v>10</v>
      </c>
      <c r="E53" s="519"/>
      <c r="F53" s="61"/>
      <c r="G53" s="54"/>
      <c r="H53" s="54"/>
      <c r="I53" s="54"/>
      <c r="J53" s="54"/>
      <c r="K53" s="54"/>
    </row>
    <row r="54" spans="1:11" ht="27" x14ac:dyDescent="0.2">
      <c r="A54" s="326" t="s">
        <v>792</v>
      </c>
      <c r="B54" s="136" t="s">
        <v>1</v>
      </c>
      <c r="C54" s="94" t="s">
        <v>118</v>
      </c>
      <c r="D54" s="135">
        <v>0</v>
      </c>
      <c r="E54" s="520"/>
      <c r="F54" s="69"/>
      <c r="G54" s="54"/>
      <c r="H54" s="54"/>
      <c r="I54" s="54"/>
      <c r="J54" s="54"/>
      <c r="K54" s="54"/>
    </row>
    <row r="55" spans="1:11" ht="13.5" x14ac:dyDescent="0.2">
      <c r="A55" s="326" t="s">
        <v>793</v>
      </c>
      <c r="B55" s="136" t="s">
        <v>1</v>
      </c>
      <c r="C55" s="94" t="s">
        <v>119</v>
      </c>
      <c r="D55" s="135">
        <v>6</v>
      </c>
      <c r="E55" s="137"/>
      <c r="F55" s="69"/>
      <c r="G55" s="54"/>
      <c r="H55" s="54"/>
      <c r="I55" s="54"/>
      <c r="J55" s="54" t="s">
        <v>5</v>
      </c>
      <c r="K55" s="54" t="s">
        <v>5</v>
      </c>
    </row>
    <row r="56" spans="1:11" ht="13.5" x14ac:dyDescent="0.2">
      <c r="A56" s="326"/>
      <c r="B56" s="136"/>
      <c r="C56" s="68" t="s">
        <v>18</v>
      </c>
      <c r="D56" s="137">
        <f>SUM(D50+D55)</f>
        <v>46</v>
      </c>
      <c r="E56" s="137">
        <f>SUM(E50+E55)</f>
        <v>0</v>
      </c>
      <c r="F56" s="69"/>
      <c r="G56" s="54"/>
      <c r="H56" s="54"/>
      <c r="I56" s="54"/>
      <c r="J56" s="54"/>
      <c r="K56" s="54"/>
    </row>
    <row r="57" spans="1:11" ht="13.5" x14ac:dyDescent="0.2">
      <c r="A57" s="326">
        <v>4.5999999999999996</v>
      </c>
      <c r="B57" s="136"/>
      <c r="C57" s="76" t="s">
        <v>120</v>
      </c>
      <c r="D57" s="135"/>
      <c r="E57" s="137"/>
      <c r="F57" s="69"/>
      <c r="G57" s="54"/>
      <c r="H57" s="54"/>
      <c r="I57" s="54"/>
      <c r="J57" s="54"/>
      <c r="K57" s="54"/>
    </row>
    <row r="58" spans="1:11" ht="43.5" customHeight="1" x14ac:dyDescent="0.2">
      <c r="A58" s="326" t="s">
        <v>794</v>
      </c>
      <c r="B58" s="136" t="s">
        <v>1</v>
      </c>
      <c r="C58" s="94" t="s">
        <v>121</v>
      </c>
      <c r="D58" s="135">
        <v>40</v>
      </c>
      <c r="E58" s="518"/>
      <c r="F58" s="69"/>
      <c r="G58" s="54"/>
      <c r="H58" s="54"/>
      <c r="I58" s="54"/>
      <c r="J58" s="54"/>
      <c r="K58" s="54"/>
    </row>
    <row r="59" spans="1:11" ht="40.5" x14ac:dyDescent="0.2">
      <c r="A59" s="326" t="s">
        <v>795</v>
      </c>
      <c r="B59" s="136" t="s">
        <v>1</v>
      </c>
      <c r="C59" s="94" t="s">
        <v>1323</v>
      </c>
      <c r="D59" s="135">
        <v>30</v>
      </c>
      <c r="E59" s="519"/>
      <c r="F59" s="61"/>
      <c r="G59" s="54"/>
      <c r="H59" s="54"/>
      <c r="I59" s="54"/>
      <c r="J59" s="54"/>
      <c r="K59" s="54"/>
    </row>
    <row r="60" spans="1:11" ht="27" x14ac:dyDescent="0.2">
      <c r="A60" s="326" t="s">
        <v>796</v>
      </c>
      <c r="B60" s="136" t="s">
        <v>1</v>
      </c>
      <c r="C60" s="94" t="s">
        <v>1200</v>
      </c>
      <c r="D60" s="135">
        <v>20</v>
      </c>
      <c r="E60" s="519"/>
      <c r="F60" s="61"/>
      <c r="G60" s="54"/>
      <c r="H60" s="54"/>
      <c r="I60" s="54"/>
      <c r="J60" s="54"/>
      <c r="K60" s="54"/>
    </row>
    <row r="61" spans="1:11" ht="13.5" x14ac:dyDescent="0.2">
      <c r="A61" s="326" t="s">
        <v>797</v>
      </c>
      <c r="B61" s="136" t="s">
        <v>1</v>
      </c>
      <c r="C61" s="94" t="s">
        <v>1324</v>
      </c>
      <c r="D61" s="135">
        <v>10</v>
      </c>
      <c r="E61" s="519"/>
      <c r="F61" s="61"/>
      <c r="G61" s="54"/>
      <c r="H61" s="54"/>
      <c r="I61" s="54"/>
      <c r="J61" s="54"/>
      <c r="K61" s="54"/>
    </row>
    <row r="62" spans="1:11" ht="13.5" x14ac:dyDescent="0.2">
      <c r="A62" s="326" t="s">
        <v>798</v>
      </c>
      <c r="B62" s="136" t="s">
        <v>1</v>
      </c>
      <c r="C62" s="94" t="s">
        <v>1325</v>
      </c>
      <c r="D62" s="135">
        <v>6</v>
      </c>
      <c r="E62" s="519"/>
      <c r="F62" s="66"/>
      <c r="G62" s="54"/>
      <c r="H62" s="54"/>
      <c r="I62" s="54"/>
      <c r="J62" s="54"/>
      <c r="K62" s="54"/>
    </row>
    <row r="63" spans="1:11" ht="27" customHeight="1" x14ac:dyDescent="0.2">
      <c r="A63" s="326" t="s">
        <v>799</v>
      </c>
      <c r="B63" s="136" t="s">
        <v>1</v>
      </c>
      <c r="C63" s="94" t="s">
        <v>1131</v>
      </c>
      <c r="D63" s="135">
        <v>0</v>
      </c>
      <c r="E63" s="520"/>
      <c r="F63" s="61"/>
      <c r="G63" s="54"/>
      <c r="H63" s="54"/>
      <c r="I63" s="54"/>
      <c r="J63" s="54"/>
      <c r="K63" s="54"/>
    </row>
    <row r="64" spans="1:11" ht="13.5" x14ac:dyDescent="0.2">
      <c r="A64" s="326"/>
      <c r="B64" s="136"/>
      <c r="C64" s="68" t="s">
        <v>18</v>
      </c>
      <c r="D64" s="137">
        <f>SUM(D58)</f>
        <v>40</v>
      </c>
      <c r="E64" s="137">
        <f>SUM(E58)</f>
        <v>0</v>
      </c>
      <c r="F64" s="61"/>
      <c r="G64" s="54"/>
      <c r="H64" s="54"/>
      <c r="I64" s="54"/>
      <c r="J64" s="54"/>
      <c r="K64" s="54"/>
    </row>
    <row r="65" spans="1:11" ht="8.25" customHeight="1" x14ac:dyDescent="0.2">
      <c r="A65" s="326"/>
      <c r="B65" s="54"/>
      <c r="C65" s="54"/>
      <c r="D65" s="54"/>
      <c r="E65" s="54"/>
      <c r="F65" s="54"/>
      <c r="G65" s="54"/>
      <c r="H65" s="54"/>
      <c r="I65" s="54"/>
      <c r="J65" s="54"/>
      <c r="K65" s="54"/>
    </row>
    <row r="66" spans="1:11" ht="13.5" x14ac:dyDescent="0.2">
      <c r="A66" s="326">
        <v>4.7</v>
      </c>
      <c r="B66" s="137"/>
      <c r="C66" s="76" t="s">
        <v>122</v>
      </c>
      <c r="D66" s="135"/>
      <c r="E66" s="135"/>
      <c r="F66" s="61"/>
      <c r="G66" s="54"/>
      <c r="H66" s="54"/>
      <c r="I66" s="54"/>
      <c r="J66" s="54"/>
      <c r="K66" s="54"/>
    </row>
    <row r="67" spans="1:11" ht="84.75" customHeight="1" x14ac:dyDescent="0.2">
      <c r="A67" s="326" t="s">
        <v>800</v>
      </c>
      <c r="B67" s="136" t="s">
        <v>8</v>
      </c>
      <c r="C67" s="94" t="s">
        <v>1326</v>
      </c>
      <c r="D67" s="135">
        <v>40</v>
      </c>
      <c r="E67" s="518"/>
      <c r="F67" s="61"/>
      <c r="G67" s="54"/>
      <c r="H67" s="54"/>
      <c r="I67" s="54"/>
      <c r="J67" s="54" t="s">
        <v>5</v>
      </c>
      <c r="K67" s="54" t="s">
        <v>5</v>
      </c>
    </row>
    <row r="68" spans="1:11" ht="27" x14ac:dyDescent="0.2">
      <c r="A68" s="326" t="s">
        <v>801</v>
      </c>
      <c r="B68" s="136" t="s">
        <v>8</v>
      </c>
      <c r="C68" s="94" t="s">
        <v>1134</v>
      </c>
      <c r="D68" s="135">
        <v>30</v>
      </c>
      <c r="E68" s="519"/>
      <c r="F68" s="61"/>
      <c r="G68" s="54"/>
      <c r="H68" s="54"/>
      <c r="I68" s="54" t="s">
        <v>5</v>
      </c>
      <c r="J68" s="54"/>
      <c r="K68" s="54"/>
    </row>
    <row r="69" spans="1:11" ht="36" customHeight="1" x14ac:dyDescent="0.2">
      <c r="A69" s="326" t="s">
        <v>802</v>
      </c>
      <c r="B69" s="136" t="s">
        <v>8</v>
      </c>
      <c r="C69" s="94" t="s">
        <v>1132</v>
      </c>
      <c r="D69" s="135">
        <v>20</v>
      </c>
      <c r="E69" s="519"/>
      <c r="F69" s="61"/>
      <c r="G69" s="54"/>
      <c r="H69" s="54"/>
      <c r="I69" s="54"/>
      <c r="J69" s="54"/>
      <c r="K69" s="54"/>
    </row>
    <row r="70" spans="1:11" ht="13.5" x14ac:dyDescent="0.2">
      <c r="A70" s="326" t="s">
        <v>803</v>
      </c>
      <c r="B70" s="136" t="s">
        <v>8</v>
      </c>
      <c r="C70" s="94" t="s">
        <v>1133</v>
      </c>
      <c r="D70" s="135">
        <v>15</v>
      </c>
      <c r="E70" s="519"/>
      <c r="F70" s="69"/>
      <c r="G70" s="54" t="s">
        <v>5</v>
      </c>
      <c r="H70" s="54" t="s">
        <v>5</v>
      </c>
      <c r="I70" s="54"/>
      <c r="J70" s="54"/>
      <c r="K70" s="54"/>
    </row>
    <row r="71" spans="1:11" ht="27" x14ac:dyDescent="0.2">
      <c r="A71" s="326" t="s">
        <v>804</v>
      </c>
      <c r="B71" s="136" t="s">
        <v>8</v>
      </c>
      <c r="C71" s="94" t="s">
        <v>124</v>
      </c>
      <c r="D71" s="135">
        <v>0</v>
      </c>
      <c r="E71" s="520"/>
      <c r="F71" s="69"/>
      <c r="G71" s="54"/>
      <c r="H71" s="54"/>
      <c r="I71" s="54"/>
      <c r="J71" s="54"/>
      <c r="K71" s="54"/>
    </row>
    <row r="72" spans="1:11" ht="13.5" x14ac:dyDescent="0.2">
      <c r="A72" s="326"/>
      <c r="B72" s="136"/>
      <c r="C72" s="68" t="s">
        <v>18</v>
      </c>
      <c r="D72" s="137">
        <f>SUM(D67)</f>
        <v>40</v>
      </c>
      <c r="E72" s="137">
        <f>SUM(E67)</f>
        <v>0</v>
      </c>
      <c r="F72" s="69"/>
      <c r="G72" s="54"/>
      <c r="H72" s="54"/>
      <c r="I72" s="54"/>
      <c r="J72" s="54"/>
      <c r="K72" s="54"/>
    </row>
    <row r="73" spans="1:11" x14ac:dyDescent="0.2">
      <c r="A73" s="359"/>
      <c r="B73" s="113"/>
      <c r="C73" s="113"/>
      <c r="D73" s="113"/>
      <c r="E73" s="113"/>
      <c r="F73" s="113"/>
      <c r="G73" s="113"/>
      <c r="H73" s="113"/>
      <c r="I73" s="113"/>
      <c r="J73" s="113"/>
      <c r="K73" s="113"/>
    </row>
    <row r="74" spans="1:11" x14ac:dyDescent="0.2">
      <c r="A74" s="359"/>
      <c r="B74" s="113"/>
      <c r="C74" s="113"/>
      <c r="D74" s="113"/>
      <c r="E74" s="113"/>
      <c r="F74" s="113"/>
      <c r="G74" s="113"/>
      <c r="H74" s="113"/>
      <c r="I74" s="113"/>
      <c r="J74" s="113"/>
      <c r="K74" s="113"/>
    </row>
    <row r="75" spans="1:11" x14ac:dyDescent="0.2">
      <c r="A75" s="359"/>
      <c r="B75" s="113"/>
      <c r="C75" s="113"/>
      <c r="D75" s="113"/>
      <c r="E75" s="113"/>
      <c r="F75" s="113"/>
      <c r="G75" s="113"/>
      <c r="H75" s="113"/>
      <c r="I75" s="113"/>
      <c r="J75" s="113"/>
      <c r="K75" s="113"/>
    </row>
    <row r="76" spans="1:11" x14ac:dyDescent="0.2">
      <c r="A76" s="359"/>
      <c r="B76" s="113"/>
      <c r="C76" s="113"/>
      <c r="D76" s="113"/>
      <c r="E76" s="113"/>
      <c r="F76" s="113"/>
      <c r="G76" s="113"/>
      <c r="H76" s="113"/>
      <c r="I76" s="113"/>
      <c r="J76" s="113"/>
      <c r="K76" s="113"/>
    </row>
    <row r="77" spans="1:11" x14ac:dyDescent="0.2">
      <c r="A77" s="359"/>
      <c r="B77" s="113"/>
      <c r="C77" s="113"/>
      <c r="D77" s="113"/>
      <c r="E77" s="113"/>
      <c r="F77" s="113"/>
      <c r="G77" s="113"/>
      <c r="H77" s="113"/>
      <c r="I77" s="113"/>
      <c r="J77" s="113"/>
      <c r="K77" s="113"/>
    </row>
    <row r="78" spans="1:11" x14ac:dyDescent="0.2">
      <c r="A78" s="359"/>
      <c r="B78" s="113"/>
      <c r="C78" s="113"/>
      <c r="D78" s="113"/>
      <c r="E78" s="113"/>
      <c r="F78" s="113"/>
      <c r="G78" s="113"/>
      <c r="H78" s="113"/>
      <c r="I78" s="113"/>
      <c r="J78" s="113"/>
      <c r="K78" s="113"/>
    </row>
    <row r="79" spans="1:11" x14ac:dyDescent="0.2">
      <c r="A79" s="359"/>
      <c r="B79" s="113"/>
      <c r="C79" s="113"/>
      <c r="D79" s="113"/>
      <c r="E79" s="113"/>
      <c r="F79" s="113"/>
      <c r="G79" s="113"/>
      <c r="H79" s="113"/>
      <c r="I79" s="113"/>
      <c r="J79" s="113"/>
      <c r="K79" s="113"/>
    </row>
    <row r="80" spans="1:11" x14ac:dyDescent="0.2">
      <c r="A80" s="359"/>
      <c r="B80" s="113"/>
      <c r="C80" s="113"/>
      <c r="D80" s="113"/>
      <c r="E80" s="113"/>
      <c r="F80" s="113"/>
      <c r="G80" s="113"/>
      <c r="H80" s="113"/>
      <c r="I80" s="113"/>
      <c r="J80" s="113"/>
      <c r="K80" s="113"/>
    </row>
    <row r="81" spans="1:11" x14ac:dyDescent="0.2">
      <c r="A81" s="359"/>
      <c r="B81" s="113"/>
      <c r="C81" s="113"/>
      <c r="D81" s="113"/>
      <c r="E81" s="113"/>
      <c r="F81" s="113"/>
      <c r="G81" s="113"/>
      <c r="H81" s="113"/>
      <c r="I81" s="113"/>
      <c r="J81" s="113"/>
      <c r="K81" s="113"/>
    </row>
    <row r="82" spans="1:11" x14ac:dyDescent="0.2">
      <c r="A82" s="359"/>
      <c r="B82" s="113"/>
      <c r="C82" s="113"/>
      <c r="D82" s="113"/>
      <c r="E82" s="113"/>
      <c r="F82" s="113"/>
      <c r="G82" s="113"/>
      <c r="H82" s="113"/>
      <c r="I82" s="113"/>
      <c r="J82" s="113"/>
      <c r="K82" s="113"/>
    </row>
    <row r="83" spans="1:11" x14ac:dyDescent="0.2">
      <c r="A83" s="359"/>
      <c r="B83" s="113"/>
      <c r="C83" s="113"/>
      <c r="D83" s="113"/>
      <c r="E83" s="113"/>
      <c r="F83" s="113"/>
      <c r="G83" s="113"/>
      <c r="H83" s="113"/>
      <c r="I83" s="113"/>
      <c r="J83" s="113"/>
      <c r="K83" s="113"/>
    </row>
    <row r="84" spans="1:11" x14ac:dyDescent="0.2">
      <c r="A84" s="359"/>
      <c r="B84" s="113"/>
      <c r="C84" s="113"/>
      <c r="D84" s="113"/>
      <c r="E84" s="113"/>
      <c r="F84" s="113"/>
      <c r="G84" s="113"/>
      <c r="H84" s="113"/>
      <c r="I84" s="113"/>
      <c r="J84" s="113"/>
      <c r="K84" s="113"/>
    </row>
    <row r="85" spans="1:11" x14ac:dyDescent="0.2">
      <c r="A85" s="359"/>
      <c r="B85" s="113"/>
      <c r="C85" s="113"/>
      <c r="D85" s="113"/>
      <c r="E85" s="113"/>
      <c r="F85" s="113"/>
      <c r="G85" s="113"/>
      <c r="H85" s="113"/>
      <c r="I85" s="113"/>
      <c r="J85" s="113"/>
      <c r="K85" s="113"/>
    </row>
    <row r="86" spans="1:11" x14ac:dyDescent="0.2">
      <c r="A86" s="359"/>
      <c r="B86" s="113"/>
      <c r="C86" s="113"/>
      <c r="D86" s="113"/>
      <c r="E86" s="113"/>
      <c r="F86" s="113"/>
      <c r="G86" s="113"/>
      <c r="H86" s="113"/>
      <c r="I86" s="113"/>
      <c r="J86" s="113"/>
      <c r="K86" s="113"/>
    </row>
    <row r="87" spans="1:11" x14ac:dyDescent="0.2">
      <c r="A87" s="359"/>
      <c r="B87" s="113"/>
      <c r="C87" s="113"/>
      <c r="D87" s="113"/>
      <c r="E87" s="113"/>
      <c r="F87" s="113"/>
      <c r="G87" s="113"/>
      <c r="H87" s="113"/>
      <c r="I87" s="113"/>
      <c r="J87" s="113"/>
      <c r="K87" s="113"/>
    </row>
  </sheetData>
  <mergeCells count="7">
    <mergeCell ref="E67:E71"/>
    <mergeCell ref="E43:E44"/>
    <mergeCell ref="E5:E10"/>
    <mergeCell ref="E14:E19"/>
    <mergeCell ref="E23:E28"/>
    <mergeCell ref="E50:E54"/>
    <mergeCell ref="E58:E63"/>
  </mergeCells>
  <pageMargins left="0.7" right="0.7" top="0.75" bottom="0.75" header="0.3" footer="0.3"/>
  <pageSetup paperSize="9" firstPageNumber="24" orientation="landscape" r:id="rId1"/>
  <headerFooter>
    <oddHeader>&amp;C&amp;"-,Bold Italic"&amp;14Hotel - Section Four - &amp;A</oddHeader>
  </headerFooter>
  <rowBreaks count="3" manualBreakCount="3">
    <brk id="21" max="16383" man="1"/>
    <brk id="40" max="16383" man="1"/>
    <brk id="5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Layout" topLeftCell="A3" zoomScale="115" zoomScaleNormal="115" zoomScalePageLayoutView="115" workbookViewId="0">
      <selection activeCell="C34" sqref="C34"/>
    </sheetView>
  </sheetViews>
  <sheetFormatPr defaultColWidth="9.140625" defaultRowHeight="12" x14ac:dyDescent="0.2"/>
  <cols>
    <col min="1" max="1" width="6.28515625" style="356" customWidth="1"/>
    <col min="2" max="2" width="6.28515625" style="56" customWidth="1"/>
    <col min="3" max="3" width="50.85546875" style="56" customWidth="1"/>
    <col min="4" max="4" width="0" style="56" hidden="1" customWidth="1"/>
    <col min="5" max="5" width="7.28515625" style="56" customWidth="1"/>
    <col min="6" max="6" width="7.140625" style="56" customWidth="1"/>
    <col min="7" max="7" width="31" style="56" customWidth="1"/>
    <col min="8" max="12" width="3.85546875" style="56" customWidth="1"/>
    <col min="13" max="16384" width="9.140625" style="56"/>
  </cols>
  <sheetData>
    <row r="1" spans="1:12" ht="31.5" customHeight="1" x14ac:dyDescent="0.2">
      <c r="A1" s="365">
        <v>5</v>
      </c>
      <c r="B1" s="363"/>
      <c r="C1" s="364" t="s">
        <v>126</v>
      </c>
      <c r="D1" s="365" t="s">
        <v>188</v>
      </c>
      <c r="E1" s="365" t="s">
        <v>189</v>
      </c>
      <c r="F1" s="365" t="s">
        <v>190</v>
      </c>
      <c r="G1" s="365" t="s">
        <v>191</v>
      </c>
      <c r="H1" s="366" t="s">
        <v>24</v>
      </c>
      <c r="I1" s="366" t="s">
        <v>25</v>
      </c>
      <c r="J1" s="366" t="s">
        <v>26</v>
      </c>
      <c r="K1" s="366" t="s">
        <v>27</v>
      </c>
      <c r="L1" s="366" t="s">
        <v>28</v>
      </c>
    </row>
    <row r="2" spans="1:12" s="59" customFormat="1" ht="17.25" customHeight="1" x14ac:dyDescent="0.2">
      <c r="A2" s="327">
        <v>5.0999999999999996</v>
      </c>
      <c r="B2" s="72"/>
      <c r="C2" s="153" t="s">
        <v>127</v>
      </c>
      <c r="D2" s="165"/>
      <c r="E2" s="154"/>
      <c r="F2" s="86"/>
      <c r="G2" s="86"/>
      <c r="H2" s="71"/>
      <c r="I2" s="71"/>
      <c r="J2" s="71"/>
      <c r="K2" s="71"/>
      <c r="L2" s="71"/>
    </row>
    <row r="3" spans="1:12" s="59" customFormat="1" ht="81.75" customHeight="1" x14ac:dyDescent="0.2">
      <c r="A3" s="327"/>
      <c r="B3" s="72"/>
      <c r="C3" s="158" t="s">
        <v>1425</v>
      </c>
      <c r="D3" s="165"/>
      <c r="E3" s="154"/>
      <c r="F3" s="86"/>
      <c r="G3" s="86"/>
      <c r="H3" s="71"/>
      <c r="I3" s="71"/>
      <c r="J3" s="71"/>
      <c r="K3" s="71"/>
      <c r="L3" s="71"/>
    </row>
    <row r="4" spans="1:12" ht="28.15" customHeight="1" x14ac:dyDescent="0.2">
      <c r="A4" s="326" t="s">
        <v>1135</v>
      </c>
      <c r="B4" s="136" t="s">
        <v>1</v>
      </c>
      <c r="C4" s="158" t="s">
        <v>467</v>
      </c>
      <c r="D4" s="146"/>
      <c r="E4" s="148" t="s">
        <v>4</v>
      </c>
      <c r="F4" s="135"/>
      <c r="G4" s="61"/>
      <c r="H4" s="54"/>
      <c r="I4" s="54"/>
      <c r="J4" s="54"/>
      <c r="K4" s="54"/>
      <c r="L4" s="54"/>
    </row>
    <row r="5" spans="1:12" ht="22.15" customHeight="1" x14ac:dyDescent="0.2">
      <c r="A5" s="326" t="s">
        <v>1136</v>
      </c>
      <c r="B5" s="136" t="s">
        <v>1</v>
      </c>
      <c r="C5" s="158" t="s">
        <v>468</v>
      </c>
      <c r="D5" s="146"/>
      <c r="E5" s="148" t="s">
        <v>4</v>
      </c>
      <c r="F5" s="135"/>
      <c r="G5" s="61"/>
      <c r="H5" s="54"/>
      <c r="I5" s="54"/>
      <c r="J5" s="54"/>
      <c r="K5" s="54"/>
      <c r="L5" s="54"/>
    </row>
    <row r="6" spans="1:12" ht="13.5" x14ac:dyDescent="0.2">
      <c r="A6" s="326"/>
      <c r="B6" s="218"/>
      <c r="C6" s="158"/>
      <c r="D6" s="146"/>
      <c r="E6" s="148"/>
      <c r="F6" s="217"/>
      <c r="G6" s="61"/>
      <c r="H6" s="54"/>
      <c r="I6" s="54"/>
      <c r="J6" s="54"/>
      <c r="K6" s="54"/>
      <c r="L6" s="54"/>
    </row>
    <row r="7" spans="1:12" ht="13.5" x14ac:dyDescent="0.2">
      <c r="A7" s="326">
        <v>5.2</v>
      </c>
      <c r="B7" s="136"/>
      <c r="C7" s="69" t="s">
        <v>283</v>
      </c>
      <c r="D7" s="135"/>
      <c r="E7" s="135"/>
      <c r="F7" s="135"/>
      <c r="G7" s="61"/>
      <c r="H7" s="54"/>
      <c r="I7" s="54"/>
      <c r="J7" s="54"/>
      <c r="K7" s="54"/>
      <c r="L7" s="54"/>
    </row>
    <row r="8" spans="1:12" ht="67.5" x14ac:dyDescent="0.2">
      <c r="A8" s="326" t="s">
        <v>805</v>
      </c>
      <c r="B8" s="136" t="s">
        <v>1</v>
      </c>
      <c r="C8" s="61" t="s">
        <v>1164</v>
      </c>
      <c r="D8" s="135"/>
      <c r="E8" s="135" t="s">
        <v>4</v>
      </c>
      <c r="F8" s="135"/>
      <c r="G8" s="61"/>
      <c r="H8" s="54"/>
      <c r="I8" s="54"/>
      <c r="J8" s="54"/>
      <c r="K8" s="54"/>
      <c r="L8" s="54"/>
    </row>
    <row r="9" spans="1:12" ht="13.5" x14ac:dyDescent="0.2">
      <c r="A9" s="326"/>
      <c r="B9" s="218"/>
      <c r="C9" s="61"/>
      <c r="D9" s="217"/>
      <c r="E9" s="217"/>
      <c r="F9" s="216"/>
      <c r="G9" s="61"/>
      <c r="H9" s="54"/>
      <c r="I9" s="54"/>
      <c r="J9" s="54"/>
      <c r="K9" s="54"/>
      <c r="L9" s="54"/>
    </row>
    <row r="10" spans="1:12" ht="13.5" x14ac:dyDescent="0.2">
      <c r="A10" s="326">
        <v>5.3</v>
      </c>
      <c r="B10" s="96"/>
      <c r="C10" s="76" t="s">
        <v>284</v>
      </c>
      <c r="D10" s="97"/>
      <c r="E10" s="135"/>
      <c r="F10" s="98"/>
      <c r="G10" s="97"/>
      <c r="H10" s="71"/>
      <c r="I10" s="54"/>
      <c r="J10" s="54"/>
      <c r="K10" s="54"/>
      <c r="L10" s="54"/>
    </row>
    <row r="11" spans="1:12" ht="14.25" customHeight="1" x14ac:dyDescent="0.2">
      <c r="A11" s="326" t="s">
        <v>806</v>
      </c>
      <c r="B11" s="96" t="s">
        <v>8</v>
      </c>
      <c r="C11" s="156" t="s">
        <v>1515</v>
      </c>
      <c r="D11" s="166"/>
      <c r="E11" s="148">
        <v>30</v>
      </c>
      <c r="F11" s="535"/>
      <c r="G11" s="97"/>
      <c r="H11" s="71"/>
      <c r="I11" s="54"/>
      <c r="J11" s="54"/>
      <c r="K11" s="54" t="s">
        <v>5</v>
      </c>
      <c r="L11" s="54" t="s">
        <v>5</v>
      </c>
    </row>
    <row r="12" spans="1:12" ht="14.25" customHeight="1" x14ac:dyDescent="0.2">
      <c r="A12" s="326" t="s">
        <v>1327</v>
      </c>
      <c r="B12" s="96" t="s">
        <v>8</v>
      </c>
      <c r="C12" s="156" t="s">
        <v>1090</v>
      </c>
      <c r="D12" s="166"/>
      <c r="E12" s="148">
        <v>15</v>
      </c>
      <c r="F12" s="536"/>
      <c r="G12" s="97"/>
      <c r="H12" s="71"/>
      <c r="I12" s="54"/>
      <c r="J12" s="54"/>
      <c r="K12" s="54"/>
      <c r="L12" s="54"/>
    </row>
    <row r="13" spans="1:12" s="221" customFormat="1" ht="31.5" customHeight="1" x14ac:dyDescent="0.2">
      <c r="A13" s="326" t="s">
        <v>807</v>
      </c>
      <c r="B13" s="222"/>
      <c r="C13" s="158" t="s">
        <v>1138</v>
      </c>
      <c r="D13" s="225"/>
      <c r="E13" s="148">
        <v>10</v>
      </c>
      <c r="F13" s="148"/>
      <c r="G13" s="158"/>
      <c r="H13" s="152"/>
      <c r="I13" s="152"/>
      <c r="J13" s="152"/>
      <c r="K13" s="152"/>
      <c r="L13" s="152"/>
    </row>
    <row r="14" spans="1:12" s="59" customFormat="1" ht="27" x14ac:dyDescent="0.2">
      <c r="A14" s="326" t="s">
        <v>808</v>
      </c>
      <c r="B14" s="136"/>
      <c r="C14" s="61" t="s">
        <v>1137</v>
      </c>
      <c r="D14" s="135"/>
      <c r="E14" s="135">
        <v>10</v>
      </c>
      <c r="F14" s="135"/>
      <c r="G14" s="61"/>
      <c r="H14" s="54"/>
      <c r="I14" s="54"/>
      <c r="J14" s="54"/>
      <c r="K14" s="54"/>
      <c r="L14" s="54"/>
    </row>
    <row r="15" spans="1:12" s="59" customFormat="1" ht="27" x14ac:dyDescent="0.2">
      <c r="A15" s="326" t="s">
        <v>809</v>
      </c>
      <c r="B15" s="136"/>
      <c r="C15" s="61" t="s">
        <v>469</v>
      </c>
      <c r="D15" s="135"/>
      <c r="E15" s="135">
        <v>10</v>
      </c>
      <c r="F15" s="135"/>
      <c r="G15" s="61"/>
      <c r="H15" s="54"/>
      <c r="I15" s="54"/>
      <c r="J15" s="54"/>
      <c r="K15" s="54"/>
      <c r="L15" s="54"/>
    </row>
    <row r="16" spans="1:12" s="59" customFormat="1" ht="38.25" customHeight="1" x14ac:dyDescent="0.2">
      <c r="A16" s="326" t="s">
        <v>1516</v>
      </c>
      <c r="B16" s="136"/>
      <c r="C16" s="61" t="s">
        <v>1424</v>
      </c>
      <c r="D16" s="135"/>
      <c r="E16" s="135">
        <v>10</v>
      </c>
      <c r="F16" s="135"/>
      <c r="G16" s="61"/>
      <c r="H16" s="54"/>
      <c r="I16" s="54"/>
      <c r="J16" s="54"/>
      <c r="K16" s="54"/>
      <c r="L16" s="54"/>
    </row>
    <row r="17" spans="1:12" s="59" customFormat="1" ht="13.5" x14ac:dyDescent="0.2">
      <c r="A17" s="326"/>
      <c r="B17" s="54"/>
      <c r="C17" s="68" t="s">
        <v>18</v>
      </c>
      <c r="D17" s="54"/>
      <c r="E17" s="137">
        <f>SUM(E11+E13+E14+E15+E16)</f>
        <v>70</v>
      </c>
      <c r="F17" s="137">
        <f>SUM(F11:F16)</f>
        <v>0</v>
      </c>
      <c r="G17" s="54"/>
      <c r="H17" s="54"/>
      <c r="I17" s="54"/>
      <c r="J17" s="54"/>
      <c r="K17" s="54"/>
      <c r="L17" s="54"/>
    </row>
    <row r="18" spans="1:12" s="59" customFormat="1" x14ac:dyDescent="0.2">
      <c r="A18" s="326"/>
      <c r="B18" s="54"/>
      <c r="C18" s="54"/>
      <c r="D18" s="54"/>
      <c r="E18" s="54"/>
      <c r="F18" s="54"/>
      <c r="G18" s="54"/>
      <c r="H18" s="54"/>
      <c r="I18" s="54"/>
      <c r="J18" s="54"/>
      <c r="K18" s="54"/>
      <c r="L18" s="54"/>
    </row>
    <row r="19" spans="1:12" ht="13.5" x14ac:dyDescent="0.2">
      <c r="A19" s="327">
        <v>5.4</v>
      </c>
      <c r="B19" s="72"/>
      <c r="C19" s="82" t="s">
        <v>125</v>
      </c>
      <c r="D19" s="82"/>
      <c r="E19" s="86"/>
      <c r="F19" s="86"/>
      <c r="G19" s="82"/>
      <c r="H19" s="71"/>
      <c r="I19" s="71"/>
      <c r="J19" s="71"/>
      <c r="K19" s="71"/>
      <c r="L19" s="71"/>
    </row>
    <row r="20" spans="1:12" s="59" customFormat="1" ht="41.25" customHeight="1" x14ac:dyDescent="0.2">
      <c r="A20" s="327" t="s">
        <v>810</v>
      </c>
      <c r="B20" s="86" t="s">
        <v>1</v>
      </c>
      <c r="C20" s="73" t="s">
        <v>1330</v>
      </c>
      <c r="D20" s="74"/>
      <c r="E20" s="74" t="s">
        <v>4</v>
      </c>
      <c r="F20" s="74"/>
      <c r="G20" s="73"/>
      <c r="H20" s="171"/>
      <c r="I20" s="171"/>
      <c r="J20" s="171"/>
      <c r="K20" s="171"/>
      <c r="L20" s="171"/>
    </row>
    <row r="21" spans="1:12" s="59" customFormat="1" ht="35.25" customHeight="1" x14ac:dyDescent="0.2">
      <c r="A21" s="327" t="s">
        <v>811</v>
      </c>
      <c r="B21" s="86" t="s">
        <v>1</v>
      </c>
      <c r="C21" s="73" t="s">
        <v>290</v>
      </c>
      <c r="D21" s="71"/>
      <c r="E21" s="74">
        <v>10</v>
      </c>
      <c r="F21" s="507"/>
      <c r="G21" s="73"/>
      <c r="H21" s="171"/>
      <c r="I21" s="171"/>
      <c r="J21" s="171"/>
      <c r="K21" s="171"/>
      <c r="L21" s="171"/>
    </row>
    <row r="22" spans="1:12" s="59" customFormat="1" ht="24" customHeight="1" x14ac:dyDescent="0.2">
      <c r="A22" s="327" t="s">
        <v>812</v>
      </c>
      <c r="B22" s="86" t="s">
        <v>1</v>
      </c>
      <c r="C22" s="73" t="s">
        <v>1254</v>
      </c>
      <c r="D22" s="74"/>
      <c r="E22" s="74">
        <v>6</v>
      </c>
      <c r="F22" s="508"/>
      <c r="G22" s="73"/>
      <c r="H22" s="171"/>
      <c r="I22" s="171"/>
      <c r="J22" s="171"/>
      <c r="K22" s="171"/>
      <c r="L22" s="171"/>
    </row>
    <row r="23" spans="1:12" ht="45" customHeight="1" x14ac:dyDescent="0.2">
      <c r="A23" s="327" t="s">
        <v>813</v>
      </c>
      <c r="B23" s="72" t="s">
        <v>1</v>
      </c>
      <c r="C23" s="73" t="s">
        <v>1139</v>
      </c>
      <c r="D23" s="82"/>
      <c r="E23" s="74">
        <v>30</v>
      </c>
      <c r="F23" s="521"/>
      <c r="G23" s="82"/>
      <c r="H23" s="71"/>
      <c r="I23" s="71"/>
      <c r="J23" s="71"/>
      <c r="K23" s="71"/>
      <c r="L23" s="71"/>
    </row>
    <row r="24" spans="1:12" ht="40.5" x14ac:dyDescent="0.2">
      <c r="A24" s="327" t="s">
        <v>814</v>
      </c>
      <c r="B24" s="72" t="s">
        <v>1</v>
      </c>
      <c r="C24" s="73" t="s">
        <v>1201</v>
      </c>
      <c r="D24" s="82"/>
      <c r="E24" s="74">
        <v>25</v>
      </c>
      <c r="F24" s="522"/>
      <c r="G24" s="82"/>
      <c r="H24" s="71"/>
      <c r="I24" s="71"/>
      <c r="J24" s="71"/>
      <c r="K24" s="71"/>
      <c r="L24" s="71"/>
    </row>
    <row r="25" spans="1:12" s="59" customFormat="1" ht="27" x14ac:dyDescent="0.2">
      <c r="A25" s="327" t="s">
        <v>815</v>
      </c>
      <c r="B25" s="72" t="s">
        <v>1</v>
      </c>
      <c r="C25" s="73" t="s">
        <v>1202</v>
      </c>
      <c r="D25" s="82"/>
      <c r="E25" s="74">
        <v>15</v>
      </c>
      <c r="F25" s="522"/>
      <c r="G25" s="82"/>
      <c r="H25" s="71"/>
      <c r="I25" s="71"/>
      <c r="J25" s="71"/>
      <c r="K25" s="71"/>
      <c r="L25" s="71"/>
    </row>
    <row r="26" spans="1:12" s="59" customFormat="1" ht="27" x14ac:dyDescent="0.2">
      <c r="A26" s="327" t="s">
        <v>816</v>
      </c>
      <c r="B26" s="72" t="s">
        <v>1</v>
      </c>
      <c r="C26" s="73" t="s">
        <v>1140</v>
      </c>
      <c r="D26" s="82"/>
      <c r="E26" s="74">
        <v>10</v>
      </c>
      <c r="F26" s="522"/>
      <c r="G26" s="82"/>
      <c r="H26" s="71"/>
      <c r="I26" s="71"/>
      <c r="J26" s="71"/>
      <c r="K26" s="71"/>
      <c r="L26" s="71"/>
    </row>
    <row r="27" spans="1:12" s="59" customFormat="1" ht="15.75" customHeight="1" x14ac:dyDescent="0.25">
      <c r="A27" s="327" t="s">
        <v>1328</v>
      </c>
      <c r="B27" s="72" t="s">
        <v>1</v>
      </c>
      <c r="C27" s="167" t="s">
        <v>285</v>
      </c>
      <c r="D27" s="82"/>
      <c r="E27" s="74">
        <v>5</v>
      </c>
      <c r="F27" s="522"/>
      <c r="G27" s="82"/>
      <c r="H27" s="71"/>
      <c r="I27" s="71"/>
      <c r="J27" s="71"/>
      <c r="K27" s="71"/>
      <c r="L27" s="71"/>
    </row>
    <row r="28" spans="1:12" s="59" customFormat="1" ht="40.5" customHeight="1" x14ac:dyDescent="0.2">
      <c r="A28" s="327" t="s">
        <v>1329</v>
      </c>
      <c r="B28" s="72" t="s">
        <v>1</v>
      </c>
      <c r="C28" s="226" t="s">
        <v>286</v>
      </c>
      <c r="D28" s="82"/>
      <c r="E28" s="74">
        <v>0</v>
      </c>
      <c r="F28" s="523"/>
      <c r="G28" s="82"/>
      <c r="H28" s="71"/>
      <c r="I28" s="71"/>
      <c r="J28" s="71"/>
      <c r="K28" s="71"/>
      <c r="L28" s="71"/>
    </row>
    <row r="29" spans="1:12" s="59" customFormat="1" ht="13.5" x14ac:dyDescent="0.2">
      <c r="A29" s="326"/>
      <c r="B29" s="54"/>
      <c r="C29" s="68" t="s">
        <v>18</v>
      </c>
      <c r="D29" s="54"/>
      <c r="E29" s="137">
        <f>SUM(E23+E21)</f>
        <v>40</v>
      </c>
      <c r="F29" s="137">
        <f>SUM(F21:F28)</f>
        <v>0</v>
      </c>
      <c r="G29" s="54"/>
      <c r="H29" s="54"/>
      <c r="I29" s="54"/>
      <c r="J29" s="54"/>
      <c r="K29" s="54"/>
      <c r="L29" s="54"/>
    </row>
    <row r="30" spans="1:12" ht="12.75" customHeight="1" x14ac:dyDescent="0.2">
      <c r="A30" s="326"/>
      <c r="B30" s="54"/>
      <c r="C30" s="54"/>
      <c r="D30" s="54"/>
      <c r="E30" s="54"/>
      <c r="F30" s="54"/>
      <c r="G30" s="54"/>
      <c r="H30" s="54"/>
      <c r="I30" s="54"/>
      <c r="J30" s="54"/>
      <c r="K30" s="54"/>
      <c r="L30" s="54"/>
    </row>
    <row r="31" spans="1:12" ht="13.5" x14ac:dyDescent="0.2">
      <c r="A31" s="326">
        <v>5.5</v>
      </c>
      <c r="B31" s="136"/>
      <c r="C31" s="69" t="s">
        <v>128</v>
      </c>
      <c r="D31" s="69"/>
      <c r="E31" s="135"/>
      <c r="F31" s="137"/>
      <c r="G31" s="69"/>
      <c r="H31" s="54"/>
      <c r="I31" s="54"/>
      <c r="J31" s="54"/>
      <c r="K31" s="54"/>
      <c r="L31" s="54"/>
    </row>
    <row r="32" spans="1:12" ht="37.5" customHeight="1" x14ac:dyDescent="0.2">
      <c r="A32" s="326" t="s">
        <v>817</v>
      </c>
      <c r="B32" s="136" t="s">
        <v>1</v>
      </c>
      <c r="C32" s="61" t="s">
        <v>1331</v>
      </c>
      <c r="D32" s="135"/>
      <c r="E32" s="135" t="s">
        <v>4</v>
      </c>
      <c r="F32" s="135"/>
      <c r="G32" s="61"/>
      <c r="H32" s="54"/>
      <c r="I32" s="54"/>
      <c r="J32" s="54"/>
      <c r="K32" s="54"/>
      <c r="L32" s="54"/>
    </row>
    <row r="33" spans="1:12" ht="19.5" customHeight="1" x14ac:dyDescent="0.2">
      <c r="A33" s="326" t="s">
        <v>818</v>
      </c>
      <c r="B33" s="136" t="s">
        <v>1</v>
      </c>
      <c r="C33" s="73" t="s">
        <v>1540</v>
      </c>
      <c r="D33" s="147"/>
      <c r="E33" s="74" t="s">
        <v>4</v>
      </c>
      <c r="F33" s="135"/>
      <c r="G33" s="61"/>
      <c r="H33" s="54"/>
      <c r="I33" s="54"/>
      <c r="J33" s="54"/>
      <c r="K33" s="54"/>
      <c r="L33" s="54"/>
    </row>
    <row r="34" spans="1:12" ht="27" x14ac:dyDescent="0.2">
      <c r="A34" s="326" t="s">
        <v>819</v>
      </c>
      <c r="B34" s="72" t="s">
        <v>1</v>
      </c>
      <c r="C34" s="158" t="s">
        <v>1542</v>
      </c>
      <c r="D34" s="146" t="s">
        <v>23</v>
      </c>
      <c r="E34" s="148" t="s">
        <v>4</v>
      </c>
      <c r="F34" s="135"/>
      <c r="G34" s="61"/>
      <c r="H34" s="54"/>
      <c r="I34" s="54"/>
      <c r="J34" s="54"/>
      <c r="K34" s="54"/>
      <c r="L34" s="54"/>
    </row>
    <row r="35" spans="1:12" ht="27" x14ac:dyDescent="0.2">
      <c r="A35" s="326" t="s">
        <v>820</v>
      </c>
      <c r="B35" s="136" t="s">
        <v>1</v>
      </c>
      <c r="C35" s="73" t="s">
        <v>1541</v>
      </c>
      <c r="D35" s="74"/>
      <c r="E35" s="74" t="s">
        <v>4</v>
      </c>
      <c r="F35" s="134"/>
      <c r="G35" s="61"/>
      <c r="H35" s="54"/>
      <c r="I35" s="54"/>
      <c r="J35" s="54"/>
      <c r="K35" s="54"/>
      <c r="L35" s="54"/>
    </row>
    <row r="36" spans="1:12" ht="40.5" x14ac:dyDescent="0.2">
      <c r="A36" s="326" t="s">
        <v>821</v>
      </c>
      <c r="B36" s="136" t="s">
        <v>8</v>
      </c>
      <c r="C36" s="61" t="s">
        <v>1142</v>
      </c>
      <c r="D36" s="135"/>
      <c r="E36" s="135">
        <v>25</v>
      </c>
      <c r="F36" s="499"/>
      <c r="G36" s="61"/>
      <c r="H36" s="54"/>
      <c r="I36" s="54"/>
      <c r="J36" s="54"/>
      <c r="K36" s="54"/>
      <c r="L36" s="54"/>
    </row>
    <row r="37" spans="1:12" ht="40.5" x14ac:dyDescent="0.2">
      <c r="A37" s="326" t="s">
        <v>822</v>
      </c>
      <c r="B37" s="136" t="s">
        <v>8</v>
      </c>
      <c r="C37" s="61" t="s">
        <v>1141</v>
      </c>
      <c r="D37" s="135"/>
      <c r="E37" s="135">
        <v>15</v>
      </c>
      <c r="F37" s="500"/>
      <c r="G37" s="61"/>
      <c r="H37" s="54"/>
      <c r="I37" s="54"/>
      <c r="J37" s="54"/>
      <c r="K37" s="54"/>
      <c r="L37" s="54"/>
    </row>
    <row r="38" spans="1:12" ht="27" x14ac:dyDescent="0.2">
      <c r="A38" s="326" t="s">
        <v>1333</v>
      </c>
      <c r="B38" s="136" t="s">
        <v>8</v>
      </c>
      <c r="C38" s="61" t="s">
        <v>470</v>
      </c>
      <c r="D38" s="135"/>
      <c r="E38" s="135">
        <v>10</v>
      </c>
      <c r="F38" s="500"/>
      <c r="G38" s="61"/>
      <c r="H38" s="54"/>
      <c r="I38" s="54"/>
      <c r="J38" s="54"/>
      <c r="K38" s="54"/>
      <c r="L38" s="54"/>
    </row>
    <row r="39" spans="1:12" ht="20.25" customHeight="1" x14ac:dyDescent="0.2">
      <c r="A39" s="326" t="s">
        <v>1334</v>
      </c>
      <c r="B39" s="136" t="s">
        <v>8</v>
      </c>
      <c r="C39" s="61" t="s">
        <v>471</v>
      </c>
      <c r="D39" s="135"/>
      <c r="E39" s="135">
        <v>5</v>
      </c>
      <c r="F39" s="500"/>
      <c r="G39" s="61"/>
      <c r="H39" s="54"/>
      <c r="I39" s="54"/>
      <c r="J39" s="54"/>
      <c r="K39" s="54"/>
      <c r="L39" s="54"/>
    </row>
    <row r="40" spans="1:12" ht="39" customHeight="1" x14ac:dyDescent="0.2">
      <c r="A40" s="326" t="s">
        <v>1335</v>
      </c>
      <c r="B40" s="136" t="s">
        <v>8</v>
      </c>
      <c r="C40" s="61" t="s">
        <v>1332</v>
      </c>
      <c r="D40" s="135"/>
      <c r="E40" s="135">
        <v>0</v>
      </c>
      <c r="F40" s="501"/>
      <c r="G40" s="61"/>
      <c r="H40" s="54"/>
      <c r="I40" s="54"/>
      <c r="J40" s="54"/>
      <c r="K40" s="54"/>
      <c r="L40" s="54"/>
    </row>
    <row r="41" spans="1:12" ht="41.25" customHeight="1" x14ac:dyDescent="0.2">
      <c r="A41" s="326" t="s">
        <v>1336</v>
      </c>
      <c r="B41" s="136" t="s">
        <v>8</v>
      </c>
      <c r="C41" s="61" t="s">
        <v>131</v>
      </c>
      <c r="D41" s="135"/>
      <c r="E41" s="135">
        <v>10</v>
      </c>
      <c r="F41" s="135"/>
      <c r="G41" s="61"/>
      <c r="H41" s="54"/>
      <c r="I41" s="54"/>
      <c r="J41" s="54"/>
      <c r="K41" s="54"/>
      <c r="L41" s="54"/>
    </row>
    <row r="42" spans="1:12" ht="27" x14ac:dyDescent="0.2">
      <c r="A42" s="326" t="s">
        <v>1337</v>
      </c>
      <c r="B42" s="136"/>
      <c r="C42" s="61" t="s">
        <v>130</v>
      </c>
      <c r="D42" s="61"/>
      <c r="E42" s="135">
        <v>10</v>
      </c>
      <c r="F42" s="135"/>
      <c r="G42" s="61"/>
      <c r="H42" s="54"/>
      <c r="I42" s="54"/>
      <c r="J42" s="54"/>
      <c r="K42" s="54"/>
      <c r="L42" s="54"/>
    </row>
    <row r="43" spans="1:12" ht="13.5" x14ac:dyDescent="0.2">
      <c r="A43" s="326"/>
      <c r="B43" s="137"/>
      <c r="C43" s="68" t="s">
        <v>18</v>
      </c>
      <c r="D43" s="69"/>
      <c r="E43" s="137">
        <f>SUM(E36+E41+E42)</f>
        <v>45</v>
      </c>
      <c r="F43" s="137">
        <f>SUM(F36+F41+F42)</f>
        <v>0</v>
      </c>
      <c r="G43" s="61"/>
      <c r="H43" s="54"/>
      <c r="I43" s="54"/>
      <c r="J43" s="54"/>
      <c r="K43" s="54"/>
      <c r="L43" s="54"/>
    </row>
    <row r="44" spans="1:12" x14ac:dyDescent="0.2">
      <c r="A44" s="326"/>
      <c r="B44" s="54"/>
      <c r="C44" s="54"/>
      <c r="E44" s="77"/>
      <c r="F44" s="54"/>
      <c r="G44" s="54"/>
      <c r="H44" s="77"/>
      <c r="I44" s="54"/>
      <c r="J44" s="54"/>
      <c r="K44" s="54"/>
      <c r="L44" s="54"/>
    </row>
    <row r="45" spans="1:12" ht="13.5" x14ac:dyDescent="0.2">
      <c r="A45" s="326">
        <v>5.6</v>
      </c>
      <c r="B45" s="54"/>
      <c r="C45" s="153" t="s">
        <v>132</v>
      </c>
      <c r="D45" s="146"/>
      <c r="E45" s="148"/>
      <c r="F45" s="148"/>
      <c r="G45" s="61"/>
      <c r="H45" s="54"/>
      <c r="I45" s="54"/>
      <c r="J45" s="54"/>
      <c r="K45" s="54"/>
      <c r="L45" s="54"/>
    </row>
    <row r="46" spans="1:12" ht="13.5" x14ac:dyDescent="0.2">
      <c r="A46" s="326" t="s">
        <v>823</v>
      </c>
      <c r="B46" s="170" t="s">
        <v>1</v>
      </c>
      <c r="C46" s="158" t="s">
        <v>473</v>
      </c>
      <c r="D46" s="146"/>
      <c r="E46" s="148" t="s">
        <v>4</v>
      </c>
      <c r="F46" s="148"/>
      <c r="G46" s="61"/>
      <c r="H46" s="54"/>
      <c r="I46" s="54"/>
      <c r="J46" s="54"/>
      <c r="K46" s="54"/>
      <c r="L46" s="54"/>
    </row>
    <row r="47" spans="1:12" ht="13.5" x14ac:dyDescent="0.2">
      <c r="A47" s="326" t="s">
        <v>824</v>
      </c>
      <c r="B47" s="170" t="s">
        <v>8</v>
      </c>
      <c r="C47" s="158" t="s">
        <v>472</v>
      </c>
      <c r="D47" s="146"/>
      <c r="E47" s="148">
        <v>2</v>
      </c>
      <c r="F47" s="148"/>
      <c r="G47" s="61"/>
      <c r="H47" s="54"/>
      <c r="I47" s="54"/>
      <c r="J47" s="54"/>
      <c r="K47" s="54"/>
      <c r="L47" s="54"/>
    </row>
    <row r="48" spans="1:12" ht="13.5" x14ac:dyDescent="0.2">
      <c r="A48" s="326" t="s">
        <v>825</v>
      </c>
      <c r="B48" s="170" t="s">
        <v>1</v>
      </c>
      <c r="C48" s="158" t="s">
        <v>1338</v>
      </c>
      <c r="D48" s="146"/>
      <c r="E48" s="148">
        <v>4</v>
      </c>
      <c r="F48" s="148"/>
      <c r="G48" s="73"/>
      <c r="H48" s="71"/>
      <c r="I48" s="71"/>
      <c r="J48" s="71"/>
      <c r="K48" s="71"/>
      <c r="L48" s="71"/>
    </row>
    <row r="49" spans="1:12" ht="13.5" x14ac:dyDescent="0.2">
      <c r="A49" s="326" t="s">
        <v>826</v>
      </c>
      <c r="B49" s="170" t="s">
        <v>1</v>
      </c>
      <c r="C49" s="158" t="s">
        <v>474</v>
      </c>
      <c r="D49" s="146"/>
      <c r="E49" s="148" t="s">
        <v>4</v>
      </c>
      <c r="F49" s="148"/>
      <c r="G49" s="61"/>
      <c r="H49" s="54"/>
      <c r="I49" s="54"/>
      <c r="J49" s="54"/>
      <c r="K49" s="54"/>
      <c r="L49" s="54"/>
    </row>
    <row r="50" spans="1:12" ht="13.5" x14ac:dyDescent="0.2">
      <c r="A50" s="326" t="s">
        <v>827</v>
      </c>
      <c r="B50" s="170" t="s">
        <v>1</v>
      </c>
      <c r="C50" s="158" t="s">
        <v>1339</v>
      </c>
      <c r="D50" s="146"/>
      <c r="E50" s="211">
        <v>10</v>
      </c>
      <c r="F50" s="211"/>
      <c r="G50" s="61"/>
      <c r="H50" s="54"/>
      <c r="I50" s="54"/>
      <c r="J50" s="54"/>
      <c r="K50" s="54"/>
      <c r="L50" s="54"/>
    </row>
    <row r="51" spans="1:12" ht="13.5" x14ac:dyDescent="0.2">
      <c r="A51" s="326" t="s">
        <v>828</v>
      </c>
      <c r="B51" s="170" t="s">
        <v>1</v>
      </c>
      <c r="C51" s="158" t="s">
        <v>476</v>
      </c>
      <c r="D51" s="146"/>
      <c r="E51" s="148" t="s">
        <v>4</v>
      </c>
      <c r="F51" s="148"/>
      <c r="G51" s="61"/>
      <c r="H51" s="54"/>
      <c r="I51" s="54"/>
      <c r="J51" s="54"/>
      <c r="K51" s="54"/>
      <c r="L51" s="54"/>
    </row>
    <row r="52" spans="1:12" ht="13.5" x14ac:dyDescent="0.2">
      <c r="A52" s="326" t="s">
        <v>829</v>
      </c>
      <c r="B52" s="170" t="s">
        <v>1</v>
      </c>
      <c r="C52" s="158" t="s">
        <v>129</v>
      </c>
      <c r="D52" s="146"/>
      <c r="E52" s="148" t="s">
        <v>4</v>
      </c>
      <c r="F52" s="148"/>
      <c r="G52" s="61"/>
      <c r="H52" s="54"/>
      <c r="I52" s="54"/>
      <c r="J52" s="54"/>
      <c r="K52" s="54"/>
      <c r="L52" s="54"/>
    </row>
    <row r="53" spans="1:12" ht="13.5" x14ac:dyDescent="0.2">
      <c r="A53" s="326" t="s">
        <v>830</v>
      </c>
      <c r="B53" s="170" t="s">
        <v>1</v>
      </c>
      <c r="C53" s="158" t="s">
        <v>477</v>
      </c>
      <c r="D53" s="146"/>
      <c r="E53" s="211">
        <v>10</v>
      </c>
      <c r="F53" s="211"/>
      <c r="G53" s="61"/>
      <c r="H53" s="54"/>
      <c r="I53" s="54"/>
      <c r="J53" s="54"/>
      <c r="K53" s="54"/>
      <c r="L53" s="54"/>
    </row>
    <row r="54" spans="1:12" ht="13.5" x14ac:dyDescent="0.25">
      <c r="A54" s="326" t="s">
        <v>831</v>
      </c>
      <c r="B54" s="170" t="s">
        <v>1</v>
      </c>
      <c r="C54" s="260" t="s">
        <v>475</v>
      </c>
      <c r="D54" s="146"/>
      <c r="E54" s="211" t="s">
        <v>4</v>
      </c>
      <c r="F54" s="211"/>
      <c r="G54" s="61"/>
      <c r="H54" s="54"/>
      <c r="I54" s="54"/>
      <c r="J54" s="54"/>
      <c r="K54" s="54"/>
      <c r="L54" s="54"/>
    </row>
    <row r="55" spans="1:12" ht="13.5" x14ac:dyDescent="0.2">
      <c r="A55" s="326" t="s">
        <v>832</v>
      </c>
      <c r="B55" s="170" t="s">
        <v>1</v>
      </c>
      <c r="C55" s="158" t="s">
        <v>133</v>
      </c>
      <c r="D55" s="146"/>
      <c r="E55" s="211">
        <v>6</v>
      </c>
      <c r="F55" s="211"/>
      <c r="G55" s="61"/>
      <c r="H55" s="54"/>
      <c r="I55" s="54"/>
      <c r="J55" s="54"/>
      <c r="K55" s="54"/>
      <c r="L55" s="54"/>
    </row>
    <row r="56" spans="1:12" ht="13.5" x14ac:dyDescent="0.2">
      <c r="A56" s="326" t="s">
        <v>833</v>
      </c>
      <c r="B56" s="170" t="s">
        <v>8</v>
      </c>
      <c r="C56" s="158" t="s">
        <v>134</v>
      </c>
      <c r="D56" s="148"/>
      <c r="E56" s="211">
        <v>10</v>
      </c>
      <c r="F56" s="211"/>
      <c r="G56" s="61"/>
      <c r="H56" s="54"/>
      <c r="I56" s="54"/>
      <c r="J56" s="54"/>
      <c r="K56" s="54"/>
      <c r="L56" s="54"/>
    </row>
    <row r="57" spans="1:12" ht="13.5" x14ac:dyDescent="0.2">
      <c r="A57" s="326" t="s">
        <v>834</v>
      </c>
      <c r="B57" s="170" t="s">
        <v>8</v>
      </c>
      <c r="C57" s="158" t="s">
        <v>135</v>
      </c>
      <c r="D57" s="148"/>
      <c r="E57" s="211">
        <v>6</v>
      </c>
      <c r="F57" s="211"/>
      <c r="G57" s="61"/>
      <c r="H57" s="54"/>
      <c r="I57" s="54"/>
      <c r="J57" s="54"/>
      <c r="K57" s="54"/>
      <c r="L57" s="54"/>
    </row>
    <row r="58" spans="1:12" ht="13.5" x14ac:dyDescent="0.2">
      <c r="A58" s="326" t="s">
        <v>1340</v>
      </c>
      <c r="B58" s="170" t="s">
        <v>8</v>
      </c>
      <c r="C58" s="158" t="s">
        <v>136</v>
      </c>
      <c r="D58" s="219"/>
      <c r="E58" s="211">
        <v>6</v>
      </c>
      <c r="F58" s="211"/>
      <c r="G58" s="61"/>
      <c r="H58" s="54"/>
      <c r="I58" s="54"/>
      <c r="J58" s="54"/>
      <c r="K58" s="54"/>
      <c r="L58" s="54"/>
    </row>
    <row r="59" spans="1:12" ht="13.5" x14ac:dyDescent="0.2">
      <c r="A59" s="326" t="s">
        <v>1341</v>
      </c>
      <c r="B59" s="170" t="s">
        <v>8</v>
      </c>
      <c r="C59" s="158" t="s">
        <v>138</v>
      </c>
      <c r="D59" s="219"/>
      <c r="E59" s="211">
        <v>6</v>
      </c>
      <c r="F59" s="211"/>
      <c r="G59" s="61"/>
      <c r="H59" s="54"/>
      <c r="I59" s="54"/>
      <c r="J59" s="54"/>
      <c r="K59" s="54"/>
      <c r="L59" s="54"/>
    </row>
    <row r="60" spans="1:12" ht="13.5" x14ac:dyDescent="0.2">
      <c r="A60" s="326" t="s">
        <v>1342</v>
      </c>
      <c r="B60" s="170" t="s">
        <v>1</v>
      </c>
      <c r="C60" s="158" t="s">
        <v>137</v>
      </c>
      <c r="D60" s="227"/>
      <c r="E60" s="211">
        <v>10</v>
      </c>
      <c r="F60" s="227"/>
      <c r="G60" s="100"/>
      <c r="H60" s="54"/>
      <c r="I60" s="54"/>
      <c r="J60" s="54"/>
      <c r="K60" s="54"/>
      <c r="L60" s="54"/>
    </row>
    <row r="61" spans="1:12" ht="13.5" x14ac:dyDescent="0.2">
      <c r="A61" s="326"/>
      <c r="B61" s="54"/>
      <c r="C61" s="160" t="s">
        <v>18</v>
      </c>
      <c r="D61" s="152"/>
      <c r="E61" s="228">
        <f>SUM(E60+E59+E57+E58+E56+E55+E53+E50+E48+E47)</f>
        <v>70</v>
      </c>
      <c r="F61" s="228">
        <f>SUM(F60+F59+F57+F58+F56+F55+F53+F52+F50+F48+F47)</f>
        <v>0</v>
      </c>
      <c r="G61" s="54"/>
      <c r="H61" s="54"/>
      <c r="I61" s="54"/>
      <c r="J61" s="54"/>
      <c r="K61" s="54"/>
      <c r="L61" s="54"/>
    </row>
  </sheetData>
  <mergeCells count="4">
    <mergeCell ref="F23:F28"/>
    <mergeCell ref="F36:F40"/>
    <mergeCell ref="F21:F22"/>
    <mergeCell ref="F11:F12"/>
  </mergeCells>
  <pageMargins left="0.7" right="0.7" top="0.75" bottom="0.75" header="0.3" footer="0.3"/>
  <pageSetup paperSize="9" firstPageNumber="28" orientation="landscape" useFirstPageNumber="1" r:id="rId1"/>
  <headerFooter>
    <oddHeader>&amp;C&amp;"-,Bold Italic"&amp;14Hotel - Section Five - &amp;A</oddHeader>
  </headerFooter>
  <rowBreaks count="2" manualBreakCount="2">
    <brk id="18" max="16383" man="1"/>
    <brk id="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view="pageLayout" topLeftCell="A91" zoomScale="110" zoomScaleNormal="130" zoomScalePageLayoutView="110" workbookViewId="0">
      <selection activeCell="C96" sqref="C96"/>
    </sheetView>
  </sheetViews>
  <sheetFormatPr defaultColWidth="9.140625" defaultRowHeight="12" x14ac:dyDescent="0.2"/>
  <cols>
    <col min="1" max="1" width="7.140625" style="356" customWidth="1"/>
    <col min="2" max="2" width="4.85546875" style="56" customWidth="1"/>
    <col min="3" max="3" width="49.7109375" style="56" customWidth="1"/>
    <col min="4" max="4" width="7.5703125" style="56" customWidth="1"/>
    <col min="5" max="5" width="6.140625" style="56" customWidth="1"/>
    <col min="6" max="6" width="31.7109375" style="56" customWidth="1"/>
    <col min="7" max="11" width="4.140625" style="56" customWidth="1"/>
    <col min="12" max="12" width="3.85546875" style="56" customWidth="1"/>
    <col min="13" max="16384" width="9.140625" style="56"/>
  </cols>
  <sheetData>
    <row r="1" spans="1:12" ht="31.5" customHeight="1" x14ac:dyDescent="0.2">
      <c r="A1" s="367">
        <v>6</v>
      </c>
      <c r="B1" s="368"/>
      <c r="C1" s="373" t="s">
        <v>140</v>
      </c>
      <c r="D1" s="367" t="s">
        <v>189</v>
      </c>
      <c r="E1" s="367" t="s">
        <v>190</v>
      </c>
      <c r="F1" s="367" t="s">
        <v>191</v>
      </c>
      <c r="G1" s="372" t="s">
        <v>24</v>
      </c>
      <c r="H1" s="372" t="s">
        <v>25</v>
      </c>
      <c r="I1" s="372" t="s">
        <v>26</v>
      </c>
      <c r="J1" s="372" t="s">
        <v>27</v>
      </c>
      <c r="K1" s="372" t="s">
        <v>28</v>
      </c>
      <c r="L1" s="113"/>
    </row>
    <row r="2" spans="1:12" ht="19.5" customHeight="1" x14ac:dyDescent="0.2">
      <c r="A2" s="326">
        <v>6.1</v>
      </c>
      <c r="B2" s="101"/>
      <c r="C2" s="69" t="s">
        <v>139</v>
      </c>
      <c r="D2" s="102"/>
      <c r="E2" s="138"/>
      <c r="F2" s="100"/>
      <c r="G2" s="54"/>
      <c r="H2" s="54"/>
      <c r="I2" s="54"/>
      <c r="J2" s="54"/>
      <c r="K2" s="54"/>
      <c r="L2" s="113"/>
    </row>
    <row r="3" spans="1:12" ht="18.75" customHeight="1" x14ac:dyDescent="0.2">
      <c r="A3" s="326" t="s">
        <v>835</v>
      </c>
      <c r="B3" s="239" t="s">
        <v>1</v>
      </c>
      <c r="C3" s="63" t="s">
        <v>479</v>
      </c>
      <c r="D3" s="74" t="s">
        <v>4</v>
      </c>
      <c r="E3" s="138"/>
      <c r="F3" s="100"/>
      <c r="G3" s="54"/>
      <c r="H3" s="54"/>
      <c r="I3" s="54"/>
      <c r="J3" s="54"/>
      <c r="K3" s="54"/>
      <c r="L3" s="113"/>
    </row>
    <row r="4" spans="1:12" ht="18.75" customHeight="1" x14ac:dyDescent="0.2">
      <c r="A4" s="326" t="s">
        <v>836</v>
      </c>
      <c r="B4" s="239" t="s">
        <v>1</v>
      </c>
      <c r="C4" s="63" t="s">
        <v>480</v>
      </c>
      <c r="D4" s="74" t="s">
        <v>4</v>
      </c>
      <c r="E4" s="138"/>
      <c r="F4" s="100"/>
      <c r="G4" s="54"/>
      <c r="H4" s="54"/>
      <c r="I4" s="54"/>
      <c r="J4" s="54"/>
      <c r="K4" s="54"/>
      <c r="L4" s="113"/>
    </row>
    <row r="5" spans="1:12" ht="27" customHeight="1" x14ac:dyDescent="0.2">
      <c r="A5" s="326" t="s">
        <v>837</v>
      </c>
      <c r="B5" s="239" t="s">
        <v>8</v>
      </c>
      <c r="C5" s="63" t="s">
        <v>1343</v>
      </c>
      <c r="D5" s="74">
        <v>10</v>
      </c>
      <c r="E5" s="537"/>
      <c r="F5" s="100"/>
      <c r="G5" s="54"/>
      <c r="H5" s="54"/>
      <c r="I5" s="54"/>
      <c r="J5" s="54"/>
      <c r="K5" s="54"/>
      <c r="L5" s="113"/>
    </row>
    <row r="6" spans="1:12" ht="27" customHeight="1" x14ac:dyDescent="0.2">
      <c r="A6" s="326" t="s">
        <v>838</v>
      </c>
      <c r="B6" s="239" t="s">
        <v>8</v>
      </c>
      <c r="C6" s="63" t="s">
        <v>1543</v>
      </c>
      <c r="D6" s="74">
        <v>10</v>
      </c>
      <c r="E6" s="538"/>
      <c r="F6" s="100"/>
      <c r="G6" s="54"/>
      <c r="H6" s="54"/>
      <c r="I6" s="54"/>
      <c r="J6" s="54"/>
      <c r="K6" s="54"/>
      <c r="L6" s="113"/>
    </row>
    <row r="7" spans="1:12" ht="33" customHeight="1" x14ac:dyDescent="0.2">
      <c r="A7" s="326" t="s">
        <v>1344</v>
      </c>
      <c r="B7" s="239" t="s">
        <v>8</v>
      </c>
      <c r="C7" s="63" t="s">
        <v>478</v>
      </c>
      <c r="D7" s="74">
        <v>10</v>
      </c>
      <c r="E7" s="138"/>
      <c r="F7" s="100"/>
      <c r="G7" s="54"/>
      <c r="H7" s="54"/>
      <c r="I7" s="54"/>
      <c r="J7" s="54"/>
      <c r="K7" s="54"/>
      <c r="L7" s="113"/>
    </row>
    <row r="8" spans="1:12" ht="13.5" x14ac:dyDescent="0.2">
      <c r="A8" s="326"/>
      <c r="B8" s="101"/>
      <c r="C8" s="103" t="s">
        <v>18</v>
      </c>
      <c r="D8" s="86">
        <f>SUM(D5+D7)</f>
        <v>20</v>
      </c>
      <c r="E8" s="86">
        <f>SUM(E5+E7)</f>
        <v>0</v>
      </c>
      <c r="F8" s="100"/>
      <c r="G8" s="54"/>
      <c r="H8" s="54"/>
      <c r="I8" s="54"/>
      <c r="J8" s="54"/>
      <c r="K8" s="54"/>
      <c r="L8" s="113"/>
    </row>
    <row r="9" spans="1:12" x14ac:dyDescent="0.2">
      <c r="A9" s="326"/>
      <c r="B9" s="54"/>
      <c r="C9" s="54"/>
      <c r="D9" s="54"/>
      <c r="E9" s="54"/>
      <c r="F9" s="54"/>
      <c r="G9" s="54"/>
      <c r="H9" s="54"/>
      <c r="I9" s="54"/>
      <c r="J9" s="54"/>
      <c r="K9" s="54"/>
      <c r="L9" s="113"/>
    </row>
    <row r="10" spans="1:12" ht="13.5" x14ac:dyDescent="0.2">
      <c r="A10" s="369">
        <v>6.2</v>
      </c>
      <c r="B10" s="106"/>
      <c r="C10" s="69" t="s">
        <v>72</v>
      </c>
      <c r="D10" s="107"/>
      <c r="E10" s="139"/>
      <c r="F10" s="108"/>
      <c r="G10" s="105"/>
      <c r="H10" s="105"/>
      <c r="I10" s="105"/>
      <c r="J10" s="105"/>
      <c r="K10" s="105"/>
      <c r="L10" s="113"/>
    </row>
    <row r="11" spans="1:12" ht="44.25" customHeight="1" x14ac:dyDescent="0.2">
      <c r="A11" s="326" t="s">
        <v>839</v>
      </c>
      <c r="B11" s="239" t="s">
        <v>1</v>
      </c>
      <c r="C11" s="61" t="s">
        <v>141</v>
      </c>
      <c r="D11" s="142">
        <v>15</v>
      </c>
      <c r="E11" s="537"/>
      <c r="F11" s="100"/>
      <c r="G11" s="54"/>
      <c r="H11" s="54"/>
      <c r="I11" s="54"/>
      <c r="J11" s="54"/>
      <c r="K11" s="54"/>
      <c r="L11" s="113"/>
    </row>
    <row r="12" spans="1:12" ht="33" customHeight="1" x14ac:dyDescent="0.2">
      <c r="A12" s="326" t="s">
        <v>840</v>
      </c>
      <c r="B12" s="239" t="s">
        <v>1</v>
      </c>
      <c r="C12" s="61" t="s">
        <v>142</v>
      </c>
      <c r="D12" s="142">
        <v>12</v>
      </c>
      <c r="E12" s="545"/>
      <c r="F12" s="100"/>
      <c r="G12" s="54"/>
      <c r="H12" s="54"/>
      <c r="I12" s="54"/>
      <c r="J12" s="54"/>
      <c r="K12" s="54"/>
      <c r="L12" s="113"/>
    </row>
    <row r="13" spans="1:12" ht="35.25" customHeight="1" x14ac:dyDescent="0.2">
      <c r="A13" s="326" t="s">
        <v>841</v>
      </c>
      <c r="B13" s="239" t="s">
        <v>1</v>
      </c>
      <c r="C13" s="61" t="s">
        <v>143</v>
      </c>
      <c r="D13" s="142">
        <v>9</v>
      </c>
      <c r="E13" s="545"/>
      <c r="F13" s="100"/>
      <c r="G13" s="54"/>
      <c r="H13" s="54"/>
      <c r="I13" s="54"/>
      <c r="J13" s="54"/>
      <c r="K13" s="54"/>
      <c r="L13" s="113"/>
    </row>
    <row r="14" spans="1:12" ht="33.75" customHeight="1" x14ac:dyDescent="0.2">
      <c r="A14" s="326" t="s">
        <v>842</v>
      </c>
      <c r="B14" s="239" t="s">
        <v>1</v>
      </c>
      <c r="C14" s="61" t="s">
        <v>144</v>
      </c>
      <c r="D14" s="142">
        <v>7</v>
      </c>
      <c r="E14" s="545"/>
      <c r="F14" s="100"/>
      <c r="G14" s="54"/>
      <c r="H14" s="54"/>
      <c r="I14" s="54"/>
      <c r="J14" s="54"/>
      <c r="K14" s="54"/>
      <c r="L14" s="113"/>
    </row>
    <row r="15" spans="1:12" ht="30.75" customHeight="1" x14ac:dyDescent="0.2">
      <c r="A15" s="326" t="s">
        <v>843</v>
      </c>
      <c r="B15" s="239" t="s">
        <v>1</v>
      </c>
      <c r="C15" s="61" t="s">
        <v>145</v>
      </c>
      <c r="D15" s="142">
        <v>6</v>
      </c>
      <c r="E15" s="545"/>
      <c r="F15" s="100"/>
      <c r="G15" s="54"/>
      <c r="H15" s="54"/>
      <c r="I15" s="54"/>
      <c r="J15" s="54"/>
      <c r="K15" s="54"/>
      <c r="L15" s="113"/>
    </row>
    <row r="16" spans="1:12" ht="33.6" customHeight="1" x14ac:dyDescent="0.2">
      <c r="A16" s="326" t="s">
        <v>844</v>
      </c>
      <c r="B16" s="239" t="s">
        <v>1</v>
      </c>
      <c r="C16" s="61" t="s">
        <v>146</v>
      </c>
      <c r="D16" s="142">
        <v>0</v>
      </c>
      <c r="E16" s="538"/>
      <c r="F16" s="100"/>
      <c r="G16" s="54"/>
      <c r="H16" s="54"/>
      <c r="I16" s="54"/>
      <c r="J16" s="54"/>
      <c r="K16" s="54"/>
      <c r="L16" s="113"/>
    </row>
    <row r="17" spans="1:12" ht="24" customHeight="1" x14ac:dyDescent="0.2">
      <c r="A17" s="326"/>
      <c r="B17" s="101"/>
      <c r="C17" s="68" t="s">
        <v>18</v>
      </c>
      <c r="D17" s="243">
        <f>SUM(D11)</f>
        <v>15</v>
      </c>
      <c r="E17" s="243">
        <f>SUM(E11)</f>
        <v>0</v>
      </c>
      <c r="F17" s="100"/>
      <c r="G17" s="54"/>
      <c r="H17" s="54"/>
      <c r="I17" s="54"/>
      <c r="J17" s="54"/>
      <c r="K17" s="54"/>
      <c r="L17" s="113"/>
    </row>
    <row r="18" spans="1:12" s="59" customFormat="1" ht="21" customHeight="1" x14ac:dyDescent="0.2">
      <c r="A18" s="327">
        <v>6.3</v>
      </c>
      <c r="B18" s="140"/>
      <c r="C18" s="82" t="s">
        <v>147</v>
      </c>
      <c r="D18" s="74"/>
      <c r="E18" s="140"/>
      <c r="F18" s="109"/>
      <c r="G18" s="71"/>
      <c r="H18" s="71"/>
      <c r="I18" s="71"/>
      <c r="J18" s="71"/>
      <c r="K18" s="71"/>
      <c r="L18" s="113"/>
    </row>
    <row r="19" spans="1:12" s="59" customFormat="1" ht="36" customHeight="1" x14ac:dyDescent="0.2">
      <c r="A19" s="327" t="s">
        <v>845</v>
      </c>
      <c r="B19" s="240" t="s">
        <v>1</v>
      </c>
      <c r="C19" s="73" t="s">
        <v>148</v>
      </c>
      <c r="D19" s="74" t="s">
        <v>4</v>
      </c>
      <c r="E19" s="140"/>
      <c r="F19" s="109"/>
      <c r="G19" s="71"/>
      <c r="H19" s="71"/>
      <c r="I19" s="71"/>
      <c r="J19" s="71"/>
      <c r="K19" s="71"/>
      <c r="L19" s="113"/>
    </row>
    <row r="20" spans="1:12" s="59" customFormat="1" ht="36.75" customHeight="1" x14ac:dyDescent="0.2">
      <c r="A20" s="327" t="s">
        <v>846</v>
      </c>
      <c r="B20" s="240" t="s">
        <v>1</v>
      </c>
      <c r="C20" s="73" t="s">
        <v>149</v>
      </c>
      <c r="D20" s="74" t="s">
        <v>4</v>
      </c>
      <c r="E20" s="140"/>
      <c r="F20" s="109"/>
      <c r="G20" s="71"/>
      <c r="H20" s="71"/>
      <c r="I20" s="71"/>
      <c r="J20" s="71"/>
      <c r="K20" s="71"/>
      <c r="L20" s="113"/>
    </row>
    <row r="21" spans="1:12" s="59" customFormat="1" ht="60.75" customHeight="1" x14ac:dyDescent="0.2">
      <c r="A21" s="327" t="s">
        <v>847</v>
      </c>
      <c r="B21" s="240" t="s">
        <v>1</v>
      </c>
      <c r="C21" s="73" t="s">
        <v>1203</v>
      </c>
      <c r="D21" s="74">
        <v>20</v>
      </c>
      <c r="E21" s="542"/>
      <c r="F21" s="109"/>
      <c r="G21" s="71"/>
      <c r="H21" s="71"/>
      <c r="I21" s="71"/>
      <c r="J21" s="71"/>
      <c r="K21" s="71"/>
      <c r="L21" s="113"/>
    </row>
    <row r="22" spans="1:12" s="59" customFormat="1" ht="56.25" customHeight="1" x14ac:dyDescent="0.2">
      <c r="A22" s="327" t="s">
        <v>848</v>
      </c>
      <c r="B22" s="240" t="s">
        <v>1</v>
      </c>
      <c r="C22" s="73" t="s">
        <v>1345</v>
      </c>
      <c r="D22" s="74">
        <v>16</v>
      </c>
      <c r="E22" s="543"/>
      <c r="F22" s="109"/>
      <c r="G22" s="71"/>
      <c r="H22" s="71"/>
      <c r="I22" s="71"/>
      <c r="J22" s="71"/>
      <c r="K22" s="71"/>
      <c r="L22" s="113"/>
    </row>
    <row r="23" spans="1:12" s="59" customFormat="1" ht="41.25" customHeight="1" x14ac:dyDescent="0.2">
      <c r="A23" s="327" t="s">
        <v>849</v>
      </c>
      <c r="B23" s="240" t="s">
        <v>1</v>
      </c>
      <c r="C23" s="73" t="s">
        <v>1205</v>
      </c>
      <c r="D23" s="74">
        <v>10</v>
      </c>
      <c r="E23" s="543"/>
      <c r="F23" s="109"/>
      <c r="G23" s="71"/>
      <c r="H23" s="71"/>
      <c r="I23" s="71"/>
      <c r="J23" s="71"/>
      <c r="K23" s="71"/>
      <c r="L23" s="113"/>
    </row>
    <row r="24" spans="1:12" s="59" customFormat="1" ht="34.5" customHeight="1" x14ac:dyDescent="0.2">
      <c r="A24" s="327" t="s">
        <v>850</v>
      </c>
      <c r="B24" s="240" t="s">
        <v>1</v>
      </c>
      <c r="C24" s="73" t="s">
        <v>1204</v>
      </c>
      <c r="D24" s="74">
        <v>8</v>
      </c>
      <c r="E24" s="543"/>
      <c r="F24" s="109"/>
      <c r="G24" s="71"/>
      <c r="H24" s="71"/>
      <c r="I24" s="71"/>
      <c r="J24" s="71"/>
      <c r="K24" s="71"/>
      <c r="L24" s="113"/>
    </row>
    <row r="25" spans="1:12" s="59" customFormat="1" ht="38.25" customHeight="1" x14ac:dyDescent="0.2">
      <c r="A25" s="327" t="s">
        <v>851</v>
      </c>
      <c r="B25" s="240" t="s">
        <v>1</v>
      </c>
      <c r="C25" s="73" t="s">
        <v>150</v>
      </c>
      <c r="D25" s="74">
        <v>0</v>
      </c>
      <c r="E25" s="544"/>
      <c r="F25" s="109"/>
      <c r="G25" s="71"/>
      <c r="H25" s="71"/>
      <c r="I25" s="71"/>
      <c r="J25" s="71"/>
      <c r="K25" s="71"/>
      <c r="L25" s="113"/>
    </row>
    <row r="26" spans="1:12" s="59" customFormat="1" ht="27.75" customHeight="1" x14ac:dyDescent="0.2">
      <c r="A26" s="327" t="s">
        <v>852</v>
      </c>
      <c r="B26" s="140"/>
      <c r="C26" s="73" t="s">
        <v>151</v>
      </c>
      <c r="D26" s="74">
        <v>10</v>
      </c>
      <c r="E26" s="140"/>
      <c r="F26" s="109"/>
      <c r="G26" s="71"/>
      <c r="H26" s="71"/>
      <c r="I26" s="71"/>
      <c r="J26" s="71"/>
      <c r="K26" s="71"/>
      <c r="L26" s="113"/>
    </row>
    <row r="27" spans="1:12" s="59" customFormat="1" ht="31.5" customHeight="1" x14ac:dyDescent="0.2">
      <c r="A27" s="327" t="s">
        <v>853</v>
      </c>
      <c r="B27" s="140"/>
      <c r="C27" s="73" t="s">
        <v>1528</v>
      </c>
      <c r="D27" s="74">
        <v>10</v>
      </c>
      <c r="E27" s="74"/>
      <c r="F27" s="109"/>
      <c r="G27" s="71"/>
      <c r="H27" s="71"/>
      <c r="I27" s="71"/>
      <c r="J27" s="71"/>
      <c r="K27" s="71"/>
      <c r="L27" s="113"/>
    </row>
    <row r="28" spans="1:12" s="59" customFormat="1" ht="21" customHeight="1" x14ac:dyDescent="0.2">
      <c r="A28" s="327"/>
      <c r="B28" s="140"/>
      <c r="C28" s="92" t="s">
        <v>18</v>
      </c>
      <c r="D28" s="86">
        <f>SUM(D27+D26+D21)</f>
        <v>40</v>
      </c>
      <c r="E28" s="86">
        <f>SUM(E27+E26+E21)</f>
        <v>0</v>
      </c>
      <c r="F28" s="109"/>
      <c r="G28" s="71"/>
      <c r="H28" s="71"/>
      <c r="I28" s="71"/>
      <c r="J28" s="71"/>
      <c r="K28" s="71"/>
      <c r="L28" s="113"/>
    </row>
    <row r="29" spans="1:12" ht="18" customHeight="1" x14ac:dyDescent="0.2">
      <c r="A29" s="327">
        <v>6.4</v>
      </c>
      <c r="B29" s="220"/>
      <c r="C29" s="69" t="s">
        <v>152</v>
      </c>
      <c r="D29" s="104"/>
      <c r="E29" s="220"/>
      <c r="F29" s="100"/>
      <c r="G29" s="54"/>
      <c r="H29" s="54"/>
      <c r="I29" s="54"/>
      <c r="J29" s="54"/>
      <c r="K29" s="54"/>
      <c r="L29" s="113"/>
    </row>
    <row r="30" spans="1:12" ht="42.75" customHeight="1" x14ac:dyDescent="0.2">
      <c r="A30" s="327" t="s">
        <v>854</v>
      </c>
      <c r="B30" s="239" t="s">
        <v>1</v>
      </c>
      <c r="C30" s="61" t="s">
        <v>1206</v>
      </c>
      <c r="D30" s="135">
        <v>15</v>
      </c>
      <c r="E30" s="537"/>
      <c r="F30" s="100"/>
      <c r="G30" s="54"/>
      <c r="H30" s="54"/>
      <c r="I30" s="54"/>
      <c r="J30" s="54"/>
      <c r="K30" s="54"/>
      <c r="L30" s="113"/>
    </row>
    <row r="31" spans="1:12" ht="53.25" customHeight="1" x14ac:dyDescent="0.2">
      <c r="A31" s="327" t="s">
        <v>855</v>
      </c>
      <c r="B31" s="239" t="s">
        <v>1</v>
      </c>
      <c r="C31" s="61" t="s">
        <v>1346</v>
      </c>
      <c r="D31" s="135">
        <v>12</v>
      </c>
      <c r="E31" s="545"/>
      <c r="F31" s="100"/>
      <c r="G31" s="54"/>
      <c r="H31" s="54"/>
      <c r="I31" s="54"/>
      <c r="J31" s="54"/>
      <c r="K31" s="54"/>
      <c r="L31" s="113"/>
    </row>
    <row r="32" spans="1:12" ht="40.9" customHeight="1" x14ac:dyDescent="0.2">
      <c r="A32" s="327" t="s">
        <v>856</v>
      </c>
      <c r="B32" s="239" t="s">
        <v>1</v>
      </c>
      <c r="C32" s="61" t="s">
        <v>1347</v>
      </c>
      <c r="D32" s="135">
        <v>9</v>
      </c>
      <c r="E32" s="545"/>
      <c r="F32" s="100"/>
      <c r="G32" s="54"/>
      <c r="H32" s="54"/>
      <c r="I32" s="54"/>
      <c r="J32" s="54"/>
      <c r="K32" s="54"/>
      <c r="L32" s="113"/>
    </row>
    <row r="33" spans="1:12" ht="27" x14ac:dyDescent="0.2">
      <c r="A33" s="327" t="s">
        <v>857</v>
      </c>
      <c r="B33" s="239" t="s">
        <v>1</v>
      </c>
      <c r="C33" s="61" t="s">
        <v>1207</v>
      </c>
      <c r="D33" s="135">
        <v>7</v>
      </c>
      <c r="E33" s="545"/>
      <c r="F33" s="100"/>
      <c r="G33" s="54"/>
      <c r="H33" s="54"/>
      <c r="I33" s="54"/>
      <c r="J33" s="54"/>
      <c r="K33" s="54"/>
      <c r="L33" s="113"/>
    </row>
    <row r="34" spans="1:12" ht="20.25" customHeight="1" x14ac:dyDescent="0.2">
      <c r="A34" s="327" t="s">
        <v>858</v>
      </c>
      <c r="B34" s="239" t="s">
        <v>1</v>
      </c>
      <c r="C34" s="61" t="s">
        <v>153</v>
      </c>
      <c r="D34" s="135">
        <v>6</v>
      </c>
      <c r="E34" s="545"/>
      <c r="F34" s="100"/>
      <c r="G34" s="54"/>
      <c r="H34" s="54"/>
      <c r="I34" s="54"/>
      <c r="J34" s="54"/>
      <c r="K34" s="54"/>
      <c r="L34" s="113"/>
    </row>
    <row r="35" spans="1:12" ht="54" customHeight="1" x14ac:dyDescent="0.2">
      <c r="A35" s="327" t="s">
        <v>859</v>
      </c>
      <c r="B35" s="239" t="s">
        <v>1</v>
      </c>
      <c r="C35" s="61" t="s">
        <v>1348</v>
      </c>
      <c r="D35" s="135">
        <v>0</v>
      </c>
      <c r="E35" s="538"/>
      <c r="F35" s="100"/>
      <c r="G35" s="54"/>
      <c r="H35" s="54"/>
      <c r="I35" s="54"/>
      <c r="J35" s="54"/>
      <c r="K35" s="54"/>
      <c r="L35" s="113"/>
    </row>
    <row r="36" spans="1:12" ht="13.5" x14ac:dyDescent="0.2">
      <c r="A36" s="326"/>
      <c r="B36" s="101"/>
      <c r="C36" s="68" t="s">
        <v>18</v>
      </c>
      <c r="D36" s="244">
        <f>SUM(D30)</f>
        <v>15</v>
      </c>
      <c r="E36" s="244">
        <f>SUM(E30)</f>
        <v>0</v>
      </c>
      <c r="F36" s="100"/>
      <c r="G36" s="54"/>
      <c r="H36" s="54"/>
      <c r="I36" s="54"/>
      <c r="J36" s="54"/>
      <c r="K36" s="54"/>
      <c r="L36" s="113"/>
    </row>
    <row r="37" spans="1:12" s="59" customFormat="1" ht="13.5" x14ac:dyDescent="0.2">
      <c r="A37" s="327">
        <v>6.5</v>
      </c>
      <c r="B37" s="140"/>
      <c r="C37" s="82" t="s">
        <v>120</v>
      </c>
      <c r="D37" s="104"/>
      <c r="E37" s="140"/>
      <c r="F37" s="109"/>
      <c r="G37" s="71"/>
      <c r="H37" s="71"/>
      <c r="I37" s="71"/>
      <c r="J37" s="71"/>
      <c r="K37" s="71"/>
      <c r="L37" s="113"/>
    </row>
    <row r="38" spans="1:12" s="59" customFormat="1" ht="56.25" customHeight="1" x14ac:dyDescent="0.2">
      <c r="A38" s="327" t="s">
        <v>860</v>
      </c>
      <c r="B38" s="240" t="s">
        <v>1</v>
      </c>
      <c r="C38" s="73" t="s">
        <v>1349</v>
      </c>
      <c r="D38" s="74">
        <v>15</v>
      </c>
      <c r="E38" s="542"/>
      <c r="F38" s="109"/>
      <c r="G38" s="71"/>
      <c r="H38" s="71"/>
      <c r="I38" s="71"/>
      <c r="J38" s="71"/>
      <c r="K38" s="71"/>
      <c r="L38" s="113"/>
    </row>
    <row r="39" spans="1:12" s="59" customFormat="1" ht="54.75" customHeight="1" x14ac:dyDescent="0.2">
      <c r="A39" s="327" t="s">
        <v>861</v>
      </c>
      <c r="B39" s="240" t="s">
        <v>1</v>
      </c>
      <c r="C39" s="73" t="s">
        <v>1350</v>
      </c>
      <c r="D39" s="74">
        <v>12</v>
      </c>
      <c r="E39" s="543"/>
      <c r="F39" s="109"/>
      <c r="G39" s="71"/>
      <c r="H39" s="71"/>
      <c r="I39" s="71"/>
      <c r="J39" s="71"/>
      <c r="K39" s="71"/>
      <c r="L39" s="113"/>
    </row>
    <row r="40" spans="1:12" s="59" customFormat="1" ht="43.5" customHeight="1" x14ac:dyDescent="0.2">
      <c r="A40" s="327" t="s">
        <v>862</v>
      </c>
      <c r="B40" s="240" t="s">
        <v>1</v>
      </c>
      <c r="C40" s="73" t="s">
        <v>1351</v>
      </c>
      <c r="D40" s="74">
        <v>9</v>
      </c>
      <c r="E40" s="543"/>
      <c r="F40" s="109"/>
      <c r="G40" s="71"/>
      <c r="H40" s="71"/>
      <c r="I40" s="71"/>
      <c r="J40" s="71"/>
      <c r="K40" s="71"/>
      <c r="L40" s="113"/>
    </row>
    <row r="41" spans="1:12" s="59" customFormat="1" ht="18" customHeight="1" x14ac:dyDescent="0.2">
      <c r="A41" s="327" t="s">
        <v>863</v>
      </c>
      <c r="B41" s="240" t="s">
        <v>1</v>
      </c>
      <c r="C41" s="73" t="s">
        <v>154</v>
      </c>
      <c r="D41" s="74">
        <v>7</v>
      </c>
      <c r="E41" s="543"/>
      <c r="F41" s="109"/>
      <c r="G41" s="71"/>
      <c r="H41" s="71"/>
      <c r="I41" s="71"/>
      <c r="J41" s="71"/>
      <c r="K41" s="71"/>
      <c r="L41" s="113"/>
    </row>
    <row r="42" spans="1:12" s="59" customFormat="1" ht="16.5" customHeight="1" x14ac:dyDescent="0.2">
      <c r="A42" s="327" t="s">
        <v>864</v>
      </c>
      <c r="B42" s="240" t="s">
        <v>1</v>
      </c>
      <c r="C42" s="73" t="s">
        <v>155</v>
      </c>
      <c r="D42" s="74">
        <v>6</v>
      </c>
      <c r="E42" s="543"/>
      <c r="F42" s="109"/>
      <c r="G42" s="71"/>
      <c r="H42" s="71"/>
      <c r="I42" s="71"/>
      <c r="J42" s="71"/>
      <c r="K42" s="71"/>
      <c r="L42" s="113"/>
    </row>
    <row r="43" spans="1:12" s="59" customFormat="1" ht="54" x14ac:dyDescent="0.2">
      <c r="A43" s="327" t="s">
        <v>865</v>
      </c>
      <c r="B43" s="240" t="s">
        <v>1</v>
      </c>
      <c r="C43" s="73" t="s">
        <v>156</v>
      </c>
      <c r="D43" s="74">
        <v>0</v>
      </c>
      <c r="E43" s="544"/>
      <c r="F43" s="109"/>
      <c r="G43" s="71"/>
      <c r="H43" s="71"/>
      <c r="I43" s="71"/>
      <c r="J43" s="71"/>
      <c r="K43" s="71"/>
      <c r="L43" s="113"/>
    </row>
    <row r="44" spans="1:12" s="59" customFormat="1" ht="13.5" x14ac:dyDescent="0.2">
      <c r="A44" s="327"/>
      <c r="B44" s="140"/>
      <c r="C44" s="92" t="s">
        <v>18</v>
      </c>
      <c r="D44" s="86">
        <f>SUM(D38)</f>
        <v>15</v>
      </c>
      <c r="E44" s="86">
        <f>SUM(E38)</f>
        <v>0</v>
      </c>
      <c r="F44" s="109"/>
      <c r="G44" s="71"/>
      <c r="H44" s="71"/>
      <c r="I44" s="71"/>
      <c r="J44" s="71"/>
      <c r="K44" s="71"/>
      <c r="L44" s="113"/>
    </row>
    <row r="45" spans="1:12" s="59" customFormat="1" ht="16.5" customHeight="1" x14ac:dyDescent="0.2">
      <c r="A45" s="327">
        <v>6.6</v>
      </c>
      <c r="B45" s="110"/>
      <c r="C45" s="82" t="s">
        <v>157</v>
      </c>
      <c r="D45" s="104"/>
      <c r="E45" s="110"/>
      <c r="F45" s="109"/>
      <c r="G45" s="71"/>
      <c r="H45" s="71"/>
      <c r="I45" s="71"/>
      <c r="J45" s="71"/>
      <c r="K45" s="71"/>
      <c r="L45" s="113"/>
    </row>
    <row r="46" spans="1:12" s="59" customFormat="1" ht="80.25" customHeight="1" x14ac:dyDescent="0.2">
      <c r="A46" s="327" t="s">
        <v>866</v>
      </c>
      <c r="B46" s="241" t="s">
        <v>1</v>
      </c>
      <c r="C46" s="73" t="s">
        <v>1208</v>
      </c>
      <c r="D46" s="111">
        <v>15</v>
      </c>
      <c r="E46" s="542"/>
      <c r="F46" s="109"/>
      <c r="G46" s="71"/>
      <c r="H46" s="71"/>
      <c r="I46" s="71"/>
      <c r="J46" s="71"/>
      <c r="K46" s="71"/>
      <c r="L46" s="113"/>
    </row>
    <row r="47" spans="1:12" s="59" customFormat="1" ht="54" x14ac:dyDescent="0.2">
      <c r="A47" s="327" t="s">
        <v>867</v>
      </c>
      <c r="B47" s="241" t="s">
        <v>1</v>
      </c>
      <c r="C47" s="73" t="s">
        <v>1209</v>
      </c>
      <c r="D47" s="111">
        <v>12</v>
      </c>
      <c r="E47" s="543"/>
      <c r="F47" s="109"/>
      <c r="G47" s="71"/>
      <c r="H47" s="71"/>
      <c r="I47" s="71"/>
      <c r="J47" s="71"/>
      <c r="K47" s="71"/>
      <c r="L47" s="113"/>
    </row>
    <row r="48" spans="1:12" s="59" customFormat="1" ht="43.5" customHeight="1" x14ac:dyDescent="0.2">
      <c r="A48" s="327" t="s">
        <v>868</v>
      </c>
      <c r="B48" s="241" t="s">
        <v>1</v>
      </c>
      <c r="C48" s="73" t="s">
        <v>158</v>
      </c>
      <c r="D48" s="111">
        <v>7</v>
      </c>
      <c r="E48" s="543"/>
      <c r="F48" s="109"/>
      <c r="G48" s="71"/>
      <c r="H48" s="71"/>
      <c r="I48" s="71"/>
      <c r="J48" s="71"/>
      <c r="K48" s="71"/>
      <c r="L48" s="113"/>
    </row>
    <row r="49" spans="1:12" s="59" customFormat="1" ht="30.75" customHeight="1" x14ac:dyDescent="0.2">
      <c r="A49" s="327" t="s">
        <v>869</v>
      </c>
      <c r="B49" s="241" t="s">
        <v>1</v>
      </c>
      <c r="C49" s="73" t="s">
        <v>159</v>
      </c>
      <c r="D49" s="111">
        <v>4</v>
      </c>
      <c r="E49" s="543"/>
      <c r="F49" s="109"/>
      <c r="G49" s="71"/>
      <c r="H49" s="71"/>
      <c r="I49" s="71"/>
      <c r="J49" s="71"/>
      <c r="K49" s="71"/>
      <c r="L49" s="113"/>
    </row>
    <row r="50" spans="1:12" s="59" customFormat="1" ht="40.5" x14ac:dyDescent="0.2">
      <c r="A50" s="327" t="s">
        <v>1143</v>
      </c>
      <c r="B50" s="241" t="s">
        <v>1</v>
      </c>
      <c r="C50" s="73" t="s">
        <v>160</v>
      </c>
      <c r="D50" s="111">
        <v>0</v>
      </c>
      <c r="E50" s="544"/>
      <c r="F50" s="109"/>
      <c r="G50" s="71"/>
      <c r="H50" s="71"/>
      <c r="I50" s="71"/>
      <c r="J50" s="71"/>
      <c r="K50" s="71"/>
      <c r="L50" s="113"/>
    </row>
    <row r="51" spans="1:12" s="59" customFormat="1" ht="13.5" customHeight="1" x14ac:dyDescent="0.2">
      <c r="A51" s="327"/>
      <c r="B51" s="110"/>
      <c r="C51" s="92" t="s">
        <v>18</v>
      </c>
      <c r="D51" s="87">
        <f>SUM(D46)</f>
        <v>15</v>
      </c>
      <c r="E51" s="87">
        <f>SUM(E46)</f>
        <v>0</v>
      </c>
      <c r="F51" s="109"/>
      <c r="G51" s="71"/>
      <c r="H51" s="71"/>
      <c r="I51" s="71"/>
      <c r="J51" s="71"/>
      <c r="K51" s="71"/>
      <c r="L51" s="113"/>
    </row>
    <row r="52" spans="1:12" s="59" customFormat="1" ht="13.5" customHeight="1" x14ac:dyDescent="0.2">
      <c r="A52" s="327"/>
      <c r="B52" s="110"/>
      <c r="C52" s="92"/>
      <c r="D52" s="87"/>
      <c r="E52" s="431"/>
      <c r="F52" s="109"/>
      <c r="G52" s="71"/>
      <c r="H52" s="71"/>
      <c r="I52" s="71"/>
      <c r="J52" s="71"/>
      <c r="K52" s="71"/>
      <c r="L52" s="113"/>
    </row>
    <row r="53" spans="1:12" s="59" customFormat="1" ht="13.5" customHeight="1" x14ac:dyDescent="0.2">
      <c r="A53" s="327"/>
      <c r="B53" s="110"/>
      <c r="C53" s="73"/>
      <c r="D53" s="104"/>
      <c r="E53" s="110"/>
      <c r="F53" s="109"/>
      <c r="G53" s="71"/>
      <c r="H53" s="71"/>
      <c r="I53" s="71"/>
      <c r="J53" s="71"/>
      <c r="K53" s="71"/>
      <c r="L53" s="113"/>
    </row>
    <row r="54" spans="1:12" ht="12" customHeight="1" x14ac:dyDescent="0.2">
      <c r="A54" s="327">
        <v>6.7</v>
      </c>
      <c r="B54" s="101"/>
      <c r="C54" s="69" t="s">
        <v>1354</v>
      </c>
      <c r="D54" s="104"/>
      <c r="E54" s="101"/>
      <c r="F54" s="100"/>
      <c r="G54" s="54"/>
      <c r="H54" s="54"/>
      <c r="I54" s="54"/>
      <c r="J54" s="54"/>
      <c r="K54" s="54"/>
      <c r="L54" s="113"/>
    </row>
    <row r="55" spans="1:12" ht="63.75" customHeight="1" x14ac:dyDescent="0.2">
      <c r="A55" s="327" t="s">
        <v>870</v>
      </c>
      <c r="B55" s="239" t="s">
        <v>8</v>
      </c>
      <c r="C55" s="61" t="s">
        <v>1360</v>
      </c>
      <c r="D55" s="141">
        <v>30</v>
      </c>
      <c r="E55" s="537"/>
      <c r="F55" s="100"/>
      <c r="G55" s="54"/>
      <c r="H55" s="54"/>
      <c r="I55" s="54"/>
      <c r="J55" s="54"/>
      <c r="K55" s="54"/>
      <c r="L55" s="113"/>
    </row>
    <row r="56" spans="1:12" ht="84" customHeight="1" x14ac:dyDescent="0.2">
      <c r="A56" s="327" t="s">
        <v>871</v>
      </c>
      <c r="B56" s="239" t="s">
        <v>8</v>
      </c>
      <c r="C56" s="61" t="s">
        <v>1361</v>
      </c>
      <c r="D56" s="141">
        <v>25</v>
      </c>
      <c r="E56" s="545"/>
      <c r="F56" s="100"/>
      <c r="G56" s="54"/>
      <c r="H56" s="54"/>
      <c r="I56" s="54"/>
      <c r="J56" s="54"/>
      <c r="K56" s="54"/>
      <c r="L56" s="113"/>
    </row>
    <row r="57" spans="1:12" ht="60.75" customHeight="1" x14ac:dyDescent="0.2">
      <c r="A57" s="327" t="s">
        <v>872</v>
      </c>
      <c r="B57" s="239" t="s">
        <v>8</v>
      </c>
      <c r="C57" s="61" t="s">
        <v>1362</v>
      </c>
      <c r="D57" s="141">
        <v>15</v>
      </c>
      <c r="E57" s="545"/>
      <c r="F57" s="100"/>
      <c r="G57" s="54"/>
      <c r="H57" s="54"/>
      <c r="I57" s="54"/>
      <c r="J57" s="54"/>
      <c r="K57" s="54"/>
      <c r="L57" s="113"/>
    </row>
    <row r="58" spans="1:12" ht="30.75" customHeight="1" x14ac:dyDescent="0.2">
      <c r="A58" s="327" t="s">
        <v>873</v>
      </c>
      <c r="B58" s="239" t="s">
        <v>8</v>
      </c>
      <c r="C58" s="61" t="s">
        <v>1352</v>
      </c>
      <c r="D58" s="141">
        <v>10</v>
      </c>
      <c r="E58" s="545"/>
      <c r="F58" s="100"/>
      <c r="G58" s="54"/>
      <c r="H58" s="54"/>
      <c r="I58" s="54"/>
      <c r="J58" s="54"/>
      <c r="K58" s="54"/>
      <c r="L58" s="113"/>
    </row>
    <row r="59" spans="1:12" ht="45" customHeight="1" x14ac:dyDescent="0.2">
      <c r="A59" s="327" t="s">
        <v>874</v>
      </c>
      <c r="B59" s="239" t="s">
        <v>8</v>
      </c>
      <c r="C59" s="61" t="s">
        <v>1363</v>
      </c>
      <c r="D59" s="141">
        <v>5</v>
      </c>
      <c r="E59" s="545"/>
      <c r="F59" s="100"/>
      <c r="G59" s="54"/>
      <c r="H59" s="54"/>
      <c r="I59" s="54"/>
      <c r="J59" s="54"/>
      <c r="K59" s="54"/>
      <c r="L59" s="113"/>
    </row>
    <row r="60" spans="1:12" ht="42" customHeight="1" x14ac:dyDescent="0.2">
      <c r="A60" s="327" t="s">
        <v>875</v>
      </c>
      <c r="B60" s="239" t="s">
        <v>8</v>
      </c>
      <c r="C60" s="61" t="s">
        <v>161</v>
      </c>
      <c r="D60" s="141">
        <v>0</v>
      </c>
      <c r="E60" s="538"/>
      <c r="F60" s="100"/>
      <c r="G60" s="54"/>
      <c r="H60" s="54"/>
      <c r="I60" s="54"/>
      <c r="J60" s="54"/>
      <c r="K60" s="54"/>
      <c r="L60" s="113"/>
    </row>
    <row r="61" spans="1:12" ht="12" customHeight="1" x14ac:dyDescent="0.2">
      <c r="A61" s="326"/>
      <c r="B61" s="101"/>
      <c r="C61" s="68" t="s">
        <v>18</v>
      </c>
      <c r="D61" s="81">
        <f>SUM(D55)</f>
        <v>30</v>
      </c>
      <c r="E61" s="81">
        <f>SUM(E55)</f>
        <v>0</v>
      </c>
      <c r="F61" s="100"/>
      <c r="G61" s="54"/>
      <c r="H61" s="54"/>
      <c r="I61" s="54"/>
      <c r="J61" s="54"/>
      <c r="K61" s="54"/>
      <c r="L61" s="113"/>
    </row>
    <row r="62" spans="1:12" ht="12" customHeight="1" x14ac:dyDescent="0.2">
      <c r="A62" s="326"/>
      <c r="B62" s="101"/>
      <c r="C62" s="68"/>
      <c r="D62" s="81"/>
      <c r="E62" s="432"/>
      <c r="F62" s="100"/>
      <c r="G62" s="54"/>
      <c r="H62" s="54"/>
      <c r="I62" s="54"/>
      <c r="J62" s="54"/>
      <c r="K62" s="54"/>
      <c r="L62" s="113"/>
    </row>
    <row r="63" spans="1:12" ht="10.5" customHeight="1" x14ac:dyDescent="0.2">
      <c r="A63" s="326"/>
      <c r="B63" s="101"/>
      <c r="C63" s="61"/>
      <c r="D63" s="104"/>
      <c r="E63" s="101"/>
      <c r="F63" s="100"/>
      <c r="G63" s="54"/>
      <c r="H63" s="54"/>
      <c r="I63" s="54"/>
      <c r="J63" s="54"/>
      <c r="K63" s="54"/>
      <c r="L63" s="113"/>
    </row>
    <row r="64" spans="1:12" ht="15.75" customHeight="1" x14ac:dyDescent="0.2">
      <c r="A64" s="327">
        <v>6.8</v>
      </c>
      <c r="B64" s="101"/>
      <c r="C64" s="69" t="s">
        <v>1353</v>
      </c>
      <c r="D64" s="104"/>
      <c r="E64" s="101"/>
      <c r="F64" s="100"/>
      <c r="G64" s="54"/>
      <c r="H64" s="54"/>
      <c r="I64" s="54"/>
      <c r="J64" s="54"/>
      <c r="K64" s="54"/>
      <c r="L64" s="113"/>
    </row>
    <row r="65" spans="1:12" ht="51.75" customHeight="1" x14ac:dyDescent="0.2">
      <c r="A65" s="327" t="s">
        <v>876</v>
      </c>
      <c r="B65" s="239" t="s">
        <v>8</v>
      </c>
      <c r="C65" s="61" t="s">
        <v>1544</v>
      </c>
      <c r="D65" s="141">
        <v>25</v>
      </c>
      <c r="E65" s="537"/>
      <c r="F65" s="100"/>
      <c r="G65" s="54"/>
      <c r="H65" s="54"/>
      <c r="I65" s="54"/>
      <c r="J65" s="54"/>
      <c r="K65" s="54" t="s">
        <v>5</v>
      </c>
      <c r="L65" s="113"/>
    </row>
    <row r="66" spans="1:12" ht="45.75" customHeight="1" x14ac:dyDescent="0.2">
      <c r="A66" s="327" t="s">
        <v>877</v>
      </c>
      <c r="B66" s="239" t="s">
        <v>8</v>
      </c>
      <c r="C66" s="61" t="s">
        <v>1358</v>
      </c>
      <c r="D66" s="141">
        <v>18</v>
      </c>
      <c r="E66" s="545"/>
      <c r="F66" s="100"/>
      <c r="G66" s="54"/>
      <c r="H66" s="54"/>
      <c r="I66" s="54"/>
      <c r="J66" s="54" t="s">
        <v>5</v>
      </c>
      <c r="K66" s="54"/>
      <c r="L66" s="113"/>
    </row>
    <row r="67" spans="1:12" ht="32.25" customHeight="1" x14ac:dyDescent="0.2">
      <c r="A67" s="327" t="s">
        <v>878</v>
      </c>
      <c r="B67" s="239" t="s">
        <v>8</v>
      </c>
      <c r="C67" s="61" t="s">
        <v>1355</v>
      </c>
      <c r="D67" s="141">
        <v>10</v>
      </c>
      <c r="E67" s="545"/>
      <c r="F67" s="100"/>
      <c r="G67" s="54"/>
      <c r="H67" s="54"/>
      <c r="I67" s="54" t="s">
        <v>5</v>
      </c>
      <c r="J67" s="54"/>
      <c r="K67" s="54"/>
      <c r="L67" s="113"/>
    </row>
    <row r="68" spans="1:12" ht="35.25" customHeight="1" x14ac:dyDescent="0.2">
      <c r="A68" s="327" t="s">
        <v>879</v>
      </c>
      <c r="B68" s="239" t="s">
        <v>8</v>
      </c>
      <c r="C68" s="61" t="s">
        <v>1356</v>
      </c>
      <c r="D68" s="141">
        <v>5</v>
      </c>
      <c r="E68" s="545"/>
      <c r="F68" s="100"/>
      <c r="G68" s="54"/>
      <c r="H68" s="54"/>
      <c r="I68" s="54"/>
      <c r="J68" s="54"/>
      <c r="K68" s="54"/>
      <c r="L68" s="113"/>
    </row>
    <row r="69" spans="1:12" ht="45" customHeight="1" x14ac:dyDescent="0.2">
      <c r="A69" s="327" t="s">
        <v>880</v>
      </c>
      <c r="B69" s="239" t="s">
        <v>8</v>
      </c>
      <c r="C69" s="61" t="s">
        <v>1359</v>
      </c>
      <c r="D69" s="141">
        <v>2</v>
      </c>
      <c r="E69" s="545"/>
      <c r="F69" s="100"/>
      <c r="G69" s="54"/>
      <c r="H69" s="54"/>
      <c r="I69" s="54"/>
      <c r="J69" s="54"/>
      <c r="K69" s="54"/>
      <c r="L69" s="113"/>
    </row>
    <row r="70" spans="1:12" ht="25.9" customHeight="1" x14ac:dyDescent="0.2">
      <c r="A70" s="327" t="s">
        <v>881</v>
      </c>
      <c r="B70" s="239" t="s">
        <v>8</v>
      </c>
      <c r="C70" s="61" t="s">
        <v>1144</v>
      </c>
      <c r="D70" s="141">
        <v>0</v>
      </c>
      <c r="E70" s="538"/>
      <c r="F70" s="100"/>
      <c r="G70" s="54"/>
      <c r="H70" s="54"/>
      <c r="I70" s="54"/>
      <c r="J70" s="54"/>
      <c r="K70" s="54"/>
      <c r="L70" s="113"/>
    </row>
    <row r="71" spans="1:12" ht="22.9" customHeight="1" x14ac:dyDescent="0.2">
      <c r="A71" s="327" t="s">
        <v>1210</v>
      </c>
      <c r="B71" s="239"/>
      <c r="C71" s="94" t="s">
        <v>1146</v>
      </c>
      <c r="D71" s="141">
        <v>5</v>
      </c>
      <c r="E71" s="410"/>
      <c r="F71" s="100"/>
      <c r="G71" s="54"/>
      <c r="H71" s="54"/>
      <c r="I71" s="54"/>
      <c r="J71" s="54"/>
      <c r="K71" s="54"/>
      <c r="L71" s="113"/>
    </row>
    <row r="72" spans="1:12" ht="19.149999999999999" customHeight="1" x14ac:dyDescent="0.2">
      <c r="A72" s="327" t="s">
        <v>1211</v>
      </c>
      <c r="B72" s="239"/>
      <c r="C72" s="94" t="s">
        <v>162</v>
      </c>
      <c r="D72" s="141">
        <v>5</v>
      </c>
      <c r="E72" s="410"/>
      <c r="F72" s="100"/>
      <c r="G72" s="54"/>
      <c r="H72" s="54"/>
      <c r="I72" s="54"/>
      <c r="J72" s="54"/>
      <c r="K72" s="54"/>
      <c r="L72" s="113"/>
    </row>
    <row r="73" spans="1:12" ht="18" customHeight="1" x14ac:dyDescent="0.2">
      <c r="A73" s="327"/>
      <c r="B73" s="239"/>
      <c r="C73" s="409" t="s">
        <v>18</v>
      </c>
      <c r="D73" s="81">
        <f>SUM(D65+D71+D72)</f>
        <v>35</v>
      </c>
      <c r="E73" s="410">
        <f>SUM(E65+E71+E72)</f>
        <v>0</v>
      </c>
      <c r="F73" s="100"/>
      <c r="G73" s="54"/>
      <c r="H73" s="54"/>
      <c r="I73" s="54"/>
      <c r="J73" s="54"/>
      <c r="K73" s="54"/>
      <c r="L73" s="113"/>
    </row>
    <row r="74" spans="1:12" ht="20.45" customHeight="1" x14ac:dyDescent="0.2">
      <c r="A74" s="327">
        <v>6.9</v>
      </c>
      <c r="B74" s="101"/>
      <c r="C74" s="69" t="s">
        <v>1212</v>
      </c>
      <c r="D74" s="141"/>
      <c r="E74" s="138"/>
      <c r="F74" s="100"/>
      <c r="G74" s="54"/>
      <c r="H74" s="54"/>
      <c r="I74" s="54"/>
      <c r="J74" s="54"/>
      <c r="K74" s="54"/>
      <c r="L74" s="113"/>
    </row>
    <row r="75" spans="1:12" ht="48.75" customHeight="1" x14ac:dyDescent="0.2">
      <c r="A75" s="327" t="s">
        <v>1383</v>
      </c>
      <c r="B75" s="239" t="s">
        <v>8</v>
      </c>
      <c r="C75" s="61" t="s">
        <v>1520</v>
      </c>
      <c r="D75" s="141">
        <v>25</v>
      </c>
      <c r="E75" s="546"/>
      <c r="F75" s="100"/>
      <c r="G75" s="54"/>
      <c r="H75" s="54"/>
      <c r="I75" s="54"/>
      <c r="J75" s="54"/>
      <c r="K75" s="54" t="s">
        <v>5</v>
      </c>
      <c r="L75" s="113"/>
    </row>
    <row r="76" spans="1:12" ht="36" customHeight="1" x14ac:dyDescent="0.2">
      <c r="A76" s="326" t="s">
        <v>1384</v>
      </c>
      <c r="B76" s="239" t="s">
        <v>8</v>
      </c>
      <c r="C76" s="61" t="s">
        <v>1364</v>
      </c>
      <c r="D76" s="141">
        <v>17</v>
      </c>
      <c r="E76" s="546"/>
      <c r="F76" s="100"/>
      <c r="G76" s="54"/>
      <c r="H76" s="54"/>
      <c r="I76" s="54"/>
      <c r="J76" s="54" t="s">
        <v>5</v>
      </c>
      <c r="K76" s="54"/>
      <c r="L76" s="113"/>
    </row>
    <row r="77" spans="1:12" ht="35.25" customHeight="1" x14ac:dyDescent="0.2">
      <c r="A77" s="326" t="s">
        <v>1385</v>
      </c>
      <c r="B77" s="239" t="s">
        <v>8</v>
      </c>
      <c r="C77" s="61" t="s">
        <v>1521</v>
      </c>
      <c r="D77" s="141">
        <v>10</v>
      </c>
      <c r="E77" s="546"/>
      <c r="F77" s="100"/>
      <c r="G77" s="54"/>
      <c r="H77" s="54"/>
      <c r="I77" s="54" t="s">
        <v>5</v>
      </c>
      <c r="J77" s="54"/>
      <c r="K77" s="54"/>
      <c r="L77" s="113"/>
    </row>
    <row r="78" spans="1:12" ht="33.75" customHeight="1" x14ac:dyDescent="0.2">
      <c r="A78" s="326" t="s">
        <v>1386</v>
      </c>
      <c r="B78" s="239" t="s">
        <v>8</v>
      </c>
      <c r="C78" s="61" t="s">
        <v>1145</v>
      </c>
      <c r="D78" s="141">
        <v>3</v>
      </c>
      <c r="E78" s="546"/>
      <c r="F78" s="100"/>
      <c r="G78" s="54"/>
      <c r="H78" s="54"/>
      <c r="I78" s="54"/>
      <c r="J78" s="54"/>
      <c r="K78" s="54"/>
      <c r="L78" s="113"/>
    </row>
    <row r="79" spans="1:12" ht="24.75" customHeight="1" x14ac:dyDescent="0.2">
      <c r="A79" s="326" t="s">
        <v>1387</v>
      </c>
      <c r="B79" s="239" t="s">
        <v>8</v>
      </c>
      <c r="C79" s="61" t="s">
        <v>1382</v>
      </c>
      <c r="D79" s="141">
        <v>20</v>
      </c>
      <c r="E79" s="100"/>
      <c r="F79" s="100"/>
      <c r="G79" s="54"/>
      <c r="H79" s="54"/>
      <c r="I79" s="54"/>
      <c r="J79" s="54"/>
      <c r="K79" s="54"/>
      <c r="L79" s="113"/>
    </row>
    <row r="80" spans="1:12" ht="13.5" x14ac:dyDescent="0.2">
      <c r="A80" s="327"/>
      <c r="B80" s="239"/>
      <c r="C80" s="68" t="s">
        <v>18</v>
      </c>
      <c r="D80" s="81">
        <f>SUM(D75+D79)</f>
        <v>45</v>
      </c>
      <c r="E80" s="410">
        <f>SUM(E75+E79)</f>
        <v>0</v>
      </c>
      <c r="F80" s="100"/>
      <c r="G80" s="54"/>
      <c r="H80" s="54"/>
      <c r="I80" s="54"/>
      <c r="J80" s="54"/>
      <c r="K80" s="54"/>
      <c r="L80" s="113"/>
    </row>
    <row r="81" spans="1:12" ht="13.5" x14ac:dyDescent="0.2">
      <c r="A81" s="327"/>
      <c r="B81" s="239"/>
      <c r="C81" s="68"/>
      <c r="D81" s="141"/>
      <c r="E81" s="220"/>
      <c r="F81" s="100"/>
      <c r="G81" s="54"/>
      <c r="H81" s="54"/>
      <c r="I81" s="54"/>
      <c r="J81" s="54"/>
      <c r="K81" s="54"/>
      <c r="L81" s="113"/>
    </row>
    <row r="82" spans="1:12" s="59" customFormat="1" ht="13.5" x14ac:dyDescent="0.2">
      <c r="A82" s="327">
        <v>6.1</v>
      </c>
      <c r="B82" s="241"/>
      <c r="C82" s="82" t="s">
        <v>163</v>
      </c>
      <c r="D82" s="111"/>
      <c r="E82" s="140"/>
      <c r="F82" s="109"/>
      <c r="G82" s="71"/>
      <c r="H82" s="71"/>
      <c r="I82" s="71"/>
      <c r="J82" s="71"/>
      <c r="K82" s="71"/>
      <c r="L82" s="113"/>
    </row>
    <row r="83" spans="1:12" ht="81.75" customHeight="1" x14ac:dyDescent="0.2">
      <c r="A83" s="327" t="s">
        <v>882</v>
      </c>
      <c r="B83" s="239" t="s">
        <v>8</v>
      </c>
      <c r="C83" s="61" t="s">
        <v>1367</v>
      </c>
      <c r="D83" s="141">
        <v>15</v>
      </c>
      <c r="E83" s="537"/>
      <c r="F83" s="100"/>
      <c r="G83" s="54"/>
      <c r="H83" s="54"/>
      <c r="I83" s="54"/>
      <c r="J83" s="54"/>
      <c r="K83" s="54"/>
      <c r="L83" s="113"/>
    </row>
    <row r="84" spans="1:12" ht="70.5" customHeight="1" x14ac:dyDescent="0.2">
      <c r="A84" s="326" t="s">
        <v>883</v>
      </c>
      <c r="B84" s="239" t="s">
        <v>8</v>
      </c>
      <c r="C84" s="61" t="s">
        <v>1368</v>
      </c>
      <c r="D84" s="141">
        <v>12</v>
      </c>
      <c r="E84" s="545"/>
      <c r="F84" s="100"/>
      <c r="G84" s="54"/>
      <c r="H84" s="54"/>
      <c r="I84" s="54"/>
      <c r="J84" s="54" t="s">
        <v>5</v>
      </c>
      <c r="K84" s="54" t="s">
        <v>5</v>
      </c>
      <c r="L84" s="113"/>
    </row>
    <row r="85" spans="1:12" ht="59.25" customHeight="1" x14ac:dyDescent="0.2">
      <c r="A85" s="326" t="s">
        <v>884</v>
      </c>
      <c r="B85" s="213" t="s">
        <v>8</v>
      </c>
      <c r="C85" s="61" t="s">
        <v>1369</v>
      </c>
      <c r="D85" s="179">
        <v>9</v>
      </c>
      <c r="E85" s="545"/>
      <c r="F85" s="54"/>
      <c r="G85" s="77"/>
      <c r="H85" s="54"/>
      <c r="I85" s="54"/>
      <c r="J85" s="54"/>
      <c r="K85" s="54"/>
      <c r="L85" s="113"/>
    </row>
    <row r="86" spans="1:12" ht="48" customHeight="1" x14ac:dyDescent="0.2">
      <c r="A86" s="374" t="s">
        <v>885</v>
      </c>
      <c r="B86" s="239" t="s">
        <v>8</v>
      </c>
      <c r="C86" s="61" t="s">
        <v>1366</v>
      </c>
      <c r="D86" s="135">
        <v>6</v>
      </c>
      <c r="E86" s="545"/>
      <c r="F86" s="100"/>
      <c r="G86" s="54"/>
      <c r="H86" s="54"/>
      <c r="I86" s="54" t="s">
        <v>5</v>
      </c>
      <c r="J86" s="54"/>
      <c r="K86" s="54"/>
      <c r="L86" s="113"/>
    </row>
    <row r="87" spans="1:12" ht="31.5" customHeight="1" x14ac:dyDescent="0.2">
      <c r="A87" s="374" t="s">
        <v>886</v>
      </c>
      <c r="B87" s="239" t="s">
        <v>8</v>
      </c>
      <c r="C87" s="61" t="s">
        <v>1365</v>
      </c>
      <c r="D87" s="135">
        <v>4</v>
      </c>
      <c r="E87" s="545"/>
      <c r="F87" s="100"/>
      <c r="G87" s="54" t="s">
        <v>5</v>
      </c>
      <c r="H87" s="54" t="s">
        <v>5</v>
      </c>
      <c r="I87" s="54"/>
      <c r="J87" s="54"/>
      <c r="K87" s="54"/>
      <c r="L87" s="113"/>
    </row>
    <row r="88" spans="1:12" ht="19.5" customHeight="1" x14ac:dyDescent="0.2">
      <c r="A88" s="374" t="s">
        <v>1147</v>
      </c>
      <c r="B88" s="239" t="s">
        <v>8</v>
      </c>
      <c r="C88" s="61" t="s">
        <v>164</v>
      </c>
      <c r="D88" s="135">
        <v>0</v>
      </c>
      <c r="E88" s="545"/>
      <c r="F88" s="100"/>
      <c r="G88" s="54"/>
      <c r="H88" s="54"/>
      <c r="I88" s="54"/>
      <c r="J88" s="54"/>
      <c r="K88" s="54"/>
      <c r="L88" s="113"/>
    </row>
    <row r="89" spans="1:12" ht="19.5" customHeight="1" x14ac:dyDescent="0.2">
      <c r="A89" s="374" t="s">
        <v>1148</v>
      </c>
      <c r="B89" s="239" t="s">
        <v>8</v>
      </c>
      <c r="C89" s="61" t="s">
        <v>165</v>
      </c>
      <c r="D89" s="135">
        <v>5</v>
      </c>
      <c r="E89" s="537"/>
      <c r="F89" s="100"/>
      <c r="G89" s="54"/>
      <c r="H89" s="54"/>
      <c r="I89" s="54"/>
      <c r="J89" s="54"/>
      <c r="K89" s="54"/>
      <c r="L89" s="113"/>
    </row>
    <row r="90" spans="1:12" ht="15" customHeight="1" x14ac:dyDescent="0.2">
      <c r="A90" s="374" t="s">
        <v>1149</v>
      </c>
      <c r="B90" s="239" t="s">
        <v>8</v>
      </c>
      <c r="C90" s="61" t="s">
        <v>166</v>
      </c>
      <c r="D90" s="135">
        <v>3</v>
      </c>
      <c r="E90" s="545"/>
      <c r="F90" s="100"/>
      <c r="G90" s="54"/>
      <c r="H90" s="54"/>
      <c r="I90" s="54"/>
      <c r="J90" s="54"/>
      <c r="K90" s="54"/>
      <c r="L90" s="113"/>
    </row>
    <row r="91" spans="1:12" ht="13.5" x14ac:dyDescent="0.2">
      <c r="A91" s="374" t="s">
        <v>1150</v>
      </c>
      <c r="B91" s="239" t="s">
        <v>8</v>
      </c>
      <c r="C91" s="61" t="s">
        <v>167</v>
      </c>
      <c r="D91" s="135">
        <v>2</v>
      </c>
      <c r="E91" s="538"/>
      <c r="F91" s="100"/>
      <c r="G91" s="54"/>
      <c r="H91" s="54"/>
      <c r="I91" s="54"/>
      <c r="J91" s="54"/>
      <c r="K91" s="54"/>
      <c r="L91" s="113"/>
    </row>
    <row r="92" spans="1:12" ht="13.5" x14ac:dyDescent="0.2">
      <c r="A92" s="326"/>
      <c r="B92" s="101"/>
      <c r="C92" s="68" t="s">
        <v>18</v>
      </c>
      <c r="D92" s="137">
        <f>SUM(D83+D89)</f>
        <v>20</v>
      </c>
      <c r="E92" s="137">
        <f>SUM(E83+E89)</f>
        <v>0</v>
      </c>
      <c r="F92" s="100"/>
      <c r="G92" s="54"/>
      <c r="H92" s="54"/>
      <c r="I92" s="54"/>
      <c r="J92" s="54"/>
      <c r="K92" s="54"/>
      <c r="L92" s="113"/>
    </row>
    <row r="93" spans="1:12" ht="13.5" x14ac:dyDescent="0.2">
      <c r="A93" s="326"/>
      <c r="B93" s="101"/>
      <c r="C93" s="54"/>
      <c r="D93" s="135"/>
      <c r="E93" s="138"/>
      <c r="F93" s="100"/>
      <c r="G93" s="54"/>
      <c r="H93" s="54"/>
      <c r="I93" s="54"/>
      <c r="J93" s="54"/>
      <c r="K93" s="54"/>
      <c r="L93" s="113"/>
    </row>
    <row r="94" spans="1:12" ht="20.25" customHeight="1" x14ac:dyDescent="0.2">
      <c r="A94" s="326">
        <v>6.11</v>
      </c>
      <c r="B94" s="239"/>
      <c r="C94" s="69" t="s">
        <v>168</v>
      </c>
      <c r="D94" s="135"/>
      <c r="E94" s="138"/>
      <c r="F94" s="100"/>
      <c r="G94" s="54"/>
      <c r="H94" s="54"/>
      <c r="I94" s="54"/>
      <c r="J94" s="54"/>
      <c r="K94" s="54"/>
      <c r="L94" s="113"/>
    </row>
    <row r="95" spans="1:12" ht="20.25" customHeight="1" x14ac:dyDescent="0.2">
      <c r="A95" s="326" t="s">
        <v>887</v>
      </c>
      <c r="B95" s="239" t="s">
        <v>8</v>
      </c>
      <c r="C95" s="61" t="s">
        <v>1545</v>
      </c>
      <c r="D95" s="444" t="s">
        <v>4</v>
      </c>
      <c r="E95" s="445"/>
      <c r="F95" s="100"/>
      <c r="G95" s="54"/>
      <c r="H95" s="54"/>
      <c r="I95" s="54"/>
      <c r="J95" s="54"/>
      <c r="K95" s="54"/>
      <c r="L95" s="113"/>
    </row>
    <row r="96" spans="1:12" ht="46.5" customHeight="1" x14ac:dyDescent="0.2">
      <c r="A96" s="326" t="s">
        <v>888</v>
      </c>
      <c r="B96" s="239" t="s">
        <v>1</v>
      </c>
      <c r="C96" s="61" t="s">
        <v>1546</v>
      </c>
      <c r="D96" s="444" t="s">
        <v>4</v>
      </c>
      <c r="E96" s="445"/>
      <c r="F96" s="100"/>
      <c r="G96" s="54"/>
      <c r="H96" s="54"/>
      <c r="I96" s="54"/>
      <c r="J96" s="54"/>
      <c r="K96" s="54"/>
      <c r="L96" s="113"/>
    </row>
    <row r="97" spans="1:12" ht="91.5" customHeight="1" x14ac:dyDescent="0.2">
      <c r="A97" s="326" t="s">
        <v>1151</v>
      </c>
      <c r="B97" s="239" t="s">
        <v>8</v>
      </c>
      <c r="C97" s="61" t="s">
        <v>1373</v>
      </c>
      <c r="D97" s="135">
        <v>25</v>
      </c>
      <c r="E97" s="537"/>
      <c r="F97" s="100"/>
      <c r="G97" s="54"/>
      <c r="H97" s="54"/>
      <c r="I97" s="54"/>
      <c r="J97" s="54"/>
      <c r="K97" s="54"/>
      <c r="L97" s="113"/>
    </row>
    <row r="98" spans="1:12" ht="88.5" customHeight="1" x14ac:dyDescent="0.2">
      <c r="A98" s="326" t="s">
        <v>1152</v>
      </c>
      <c r="B98" s="239" t="s">
        <v>8</v>
      </c>
      <c r="C98" s="61" t="s">
        <v>1372</v>
      </c>
      <c r="D98" s="237">
        <v>20</v>
      </c>
      <c r="E98" s="545"/>
      <c r="F98" s="100"/>
      <c r="G98" s="54"/>
      <c r="H98" s="54"/>
      <c r="I98" s="54"/>
      <c r="J98" s="54" t="s">
        <v>5</v>
      </c>
      <c r="K98" s="54" t="s">
        <v>5</v>
      </c>
      <c r="L98" s="113"/>
    </row>
    <row r="99" spans="1:12" ht="71.25" customHeight="1" x14ac:dyDescent="0.2">
      <c r="A99" s="326" t="s">
        <v>1375</v>
      </c>
      <c r="B99" s="239" t="s">
        <v>8</v>
      </c>
      <c r="C99" s="61" t="s">
        <v>1371</v>
      </c>
      <c r="D99" s="411">
        <v>15</v>
      </c>
      <c r="E99" s="545"/>
      <c r="F99" s="100"/>
      <c r="G99" s="54"/>
      <c r="H99" s="54"/>
      <c r="I99" s="54"/>
      <c r="J99" s="54"/>
      <c r="K99" s="54"/>
      <c r="L99" s="113"/>
    </row>
    <row r="100" spans="1:12" ht="29.25" customHeight="1" x14ac:dyDescent="0.2">
      <c r="A100" s="326" t="s">
        <v>1376</v>
      </c>
      <c r="B100" s="239" t="s">
        <v>8</v>
      </c>
      <c r="C100" s="61" t="s">
        <v>1374</v>
      </c>
      <c r="D100" s="135">
        <v>10</v>
      </c>
      <c r="E100" s="545"/>
      <c r="F100" s="100"/>
      <c r="G100" s="54"/>
      <c r="H100" s="54"/>
      <c r="I100" s="54"/>
      <c r="J100" s="54"/>
      <c r="K100" s="54"/>
      <c r="L100" s="113"/>
    </row>
    <row r="101" spans="1:12" ht="21" customHeight="1" x14ac:dyDescent="0.2">
      <c r="A101" s="326" t="s">
        <v>1377</v>
      </c>
      <c r="B101" s="239" t="s">
        <v>8</v>
      </c>
      <c r="C101" s="61" t="s">
        <v>1370</v>
      </c>
      <c r="D101" s="135">
        <v>5</v>
      </c>
      <c r="E101" s="538"/>
      <c r="F101" s="100"/>
      <c r="G101" s="54"/>
      <c r="H101" s="54"/>
      <c r="I101" s="54"/>
      <c r="J101" s="54"/>
      <c r="K101" s="54"/>
      <c r="L101" s="113"/>
    </row>
    <row r="102" spans="1:12" ht="24.75" customHeight="1" x14ac:dyDescent="0.2">
      <c r="A102" s="326"/>
      <c r="B102" s="239"/>
      <c r="C102" s="68" t="s">
        <v>18</v>
      </c>
      <c r="D102" s="412">
        <f>SUM(D97)</f>
        <v>25</v>
      </c>
      <c r="E102" s="410">
        <f>SUM(E97)</f>
        <v>0</v>
      </c>
      <c r="F102" s="100"/>
      <c r="G102" s="54"/>
      <c r="H102" s="54"/>
      <c r="I102" s="54"/>
      <c r="J102" s="54"/>
      <c r="K102" s="54"/>
      <c r="L102" s="113"/>
    </row>
    <row r="103" spans="1:12" ht="15" customHeight="1" x14ac:dyDescent="0.2">
      <c r="A103" s="326"/>
      <c r="B103" s="239"/>
      <c r="C103" s="68"/>
      <c r="D103" s="427"/>
      <c r="E103" s="410"/>
      <c r="F103" s="100"/>
      <c r="G103" s="54"/>
      <c r="H103" s="54"/>
      <c r="I103" s="54"/>
      <c r="J103" s="54"/>
      <c r="K103" s="54"/>
      <c r="L103" s="113"/>
    </row>
    <row r="104" spans="1:12" ht="17.45" customHeight="1" x14ac:dyDescent="0.2">
      <c r="A104" s="326">
        <v>6.12</v>
      </c>
      <c r="B104" s="239"/>
      <c r="C104" s="76" t="s">
        <v>1214</v>
      </c>
      <c r="D104" s="427"/>
      <c r="E104" s="410"/>
      <c r="F104" s="100"/>
      <c r="G104" s="54"/>
      <c r="H104" s="54"/>
      <c r="I104" s="54"/>
      <c r="J104" s="54"/>
      <c r="K104" s="54"/>
      <c r="L104" s="113"/>
    </row>
    <row r="105" spans="1:12" ht="27" customHeight="1" x14ac:dyDescent="0.2">
      <c r="A105" s="326" t="s">
        <v>889</v>
      </c>
      <c r="B105" s="239"/>
      <c r="C105" s="94" t="s">
        <v>1378</v>
      </c>
      <c r="D105" s="427"/>
      <c r="E105" s="446"/>
      <c r="F105" s="100"/>
      <c r="G105" s="54"/>
      <c r="H105" s="54"/>
      <c r="I105" s="54"/>
      <c r="J105" s="54"/>
      <c r="K105" s="54"/>
      <c r="L105" s="113"/>
    </row>
    <row r="106" spans="1:12" ht="84" customHeight="1" x14ac:dyDescent="0.2">
      <c r="A106" s="326" t="s">
        <v>890</v>
      </c>
      <c r="B106" s="239" t="s">
        <v>1</v>
      </c>
      <c r="C106" s="94" t="s">
        <v>1213</v>
      </c>
      <c r="D106" s="430">
        <v>25</v>
      </c>
      <c r="E106" s="547"/>
      <c r="F106" s="100"/>
      <c r="G106" s="54"/>
      <c r="H106" s="54"/>
      <c r="I106" s="54"/>
      <c r="J106" s="54"/>
      <c r="K106" s="54"/>
      <c r="L106" s="113"/>
    </row>
    <row r="107" spans="1:12" ht="57.75" customHeight="1" x14ac:dyDescent="0.2">
      <c r="A107" s="326" t="s">
        <v>891</v>
      </c>
      <c r="B107" s="239" t="s">
        <v>1</v>
      </c>
      <c r="C107" s="94" t="s">
        <v>1215</v>
      </c>
      <c r="D107" s="430">
        <v>15</v>
      </c>
      <c r="E107" s="548"/>
      <c r="F107" s="100"/>
      <c r="G107" s="54"/>
      <c r="H107" s="54"/>
      <c r="I107" s="54"/>
      <c r="J107" s="54"/>
      <c r="K107" s="54"/>
      <c r="L107" s="113"/>
    </row>
    <row r="108" spans="1:12" ht="42" customHeight="1" x14ac:dyDescent="0.2">
      <c r="A108" s="326" t="s">
        <v>1217</v>
      </c>
      <c r="B108" s="239" t="s">
        <v>1</v>
      </c>
      <c r="C108" s="94" t="s">
        <v>1216</v>
      </c>
      <c r="D108" s="430">
        <v>10</v>
      </c>
      <c r="E108" s="548"/>
      <c r="F108" s="100"/>
      <c r="G108" s="54"/>
      <c r="H108" s="54"/>
      <c r="I108" s="54"/>
      <c r="J108" s="54"/>
      <c r="K108" s="54"/>
      <c r="L108" s="113"/>
    </row>
    <row r="109" spans="1:12" ht="39" customHeight="1" x14ac:dyDescent="0.2">
      <c r="A109" s="326" t="s">
        <v>1218</v>
      </c>
      <c r="B109" s="239" t="s">
        <v>1</v>
      </c>
      <c r="C109" s="94" t="s">
        <v>1380</v>
      </c>
      <c r="D109" s="430">
        <v>5</v>
      </c>
      <c r="E109" s="548"/>
      <c r="F109" s="100"/>
      <c r="G109" s="54"/>
      <c r="H109" s="54"/>
      <c r="I109" s="54"/>
      <c r="J109" s="54"/>
      <c r="K109" s="54"/>
      <c r="L109" s="113"/>
    </row>
    <row r="110" spans="1:12" ht="62.25" customHeight="1" x14ac:dyDescent="0.2">
      <c r="A110" s="326" t="s">
        <v>1379</v>
      </c>
      <c r="B110" s="239" t="s">
        <v>1</v>
      </c>
      <c r="C110" s="94" t="s">
        <v>1219</v>
      </c>
      <c r="D110" s="448">
        <v>0</v>
      </c>
      <c r="E110" s="549"/>
      <c r="F110" s="100"/>
      <c r="G110" s="54"/>
      <c r="H110" s="54"/>
      <c r="I110" s="54"/>
      <c r="J110" s="54"/>
      <c r="K110" s="54"/>
      <c r="L110" s="113"/>
    </row>
    <row r="111" spans="1:12" ht="24.75" customHeight="1" x14ac:dyDescent="0.2">
      <c r="A111" s="326"/>
      <c r="B111" s="239"/>
      <c r="C111" s="68" t="s">
        <v>18</v>
      </c>
      <c r="D111" s="427">
        <f>SUM(D106)</f>
        <v>25</v>
      </c>
      <c r="E111" s="440">
        <f>SUM(E106)</f>
        <v>0</v>
      </c>
      <c r="F111" s="100"/>
      <c r="G111" s="54"/>
      <c r="H111" s="54"/>
      <c r="I111" s="54"/>
      <c r="J111" s="54"/>
      <c r="K111" s="54"/>
      <c r="L111" s="113"/>
    </row>
    <row r="112" spans="1:12" ht="14.45" customHeight="1" x14ac:dyDescent="0.2">
      <c r="A112" s="326"/>
      <c r="B112" s="239"/>
      <c r="C112" s="68"/>
      <c r="D112" s="427"/>
      <c r="E112" s="410"/>
      <c r="F112" s="100"/>
      <c r="G112" s="54"/>
      <c r="H112" s="54"/>
      <c r="I112" s="54"/>
      <c r="J112" s="54"/>
      <c r="K112" s="54"/>
      <c r="L112" s="113"/>
    </row>
    <row r="113" spans="1:12" ht="19.5" customHeight="1" x14ac:dyDescent="0.2">
      <c r="A113" s="326">
        <v>6.13</v>
      </c>
      <c r="B113" s="239"/>
      <c r="C113" s="69" t="s">
        <v>169</v>
      </c>
      <c r="D113" s="135"/>
      <c r="E113" s="418"/>
      <c r="F113" s="100"/>
      <c r="G113" s="54"/>
      <c r="H113" s="54"/>
      <c r="I113" s="54"/>
      <c r="J113" s="54"/>
      <c r="K113" s="54"/>
      <c r="L113" s="113"/>
    </row>
    <row r="114" spans="1:12" ht="40.5" x14ac:dyDescent="0.2">
      <c r="A114" s="326" t="s">
        <v>1153</v>
      </c>
      <c r="B114" s="239" t="s">
        <v>1</v>
      </c>
      <c r="C114" s="61" t="s">
        <v>1381</v>
      </c>
      <c r="D114" s="135">
        <v>10</v>
      </c>
      <c r="E114" s="100"/>
      <c r="F114" s="100"/>
      <c r="G114" s="54"/>
      <c r="H114" s="54"/>
      <c r="I114" s="54"/>
      <c r="J114" s="54"/>
      <c r="K114" s="54"/>
      <c r="L114" s="113"/>
    </row>
    <row r="115" spans="1:12" ht="18.75" customHeight="1" x14ac:dyDescent="0.2">
      <c r="A115" s="326" t="s">
        <v>1154</v>
      </c>
      <c r="B115" s="239" t="s">
        <v>8</v>
      </c>
      <c r="C115" s="61" t="s">
        <v>170</v>
      </c>
      <c r="D115" s="135">
        <v>10</v>
      </c>
      <c r="E115" s="413"/>
      <c r="F115" s="100"/>
      <c r="G115" s="54"/>
      <c r="H115" s="54"/>
      <c r="I115" s="54"/>
      <c r="J115" s="54"/>
      <c r="K115" s="54"/>
      <c r="L115" s="113"/>
    </row>
    <row r="116" spans="1:12" ht="18.75" customHeight="1" x14ac:dyDescent="0.2">
      <c r="A116" s="326"/>
      <c r="B116" s="239"/>
      <c r="C116" s="68" t="s">
        <v>18</v>
      </c>
      <c r="D116" s="412">
        <f>SUM(D114+ D115)</f>
        <v>20</v>
      </c>
      <c r="E116" s="410">
        <f>SUM(E114+E115)</f>
        <v>0</v>
      </c>
      <c r="F116" s="100"/>
      <c r="G116" s="54"/>
      <c r="H116" s="54"/>
      <c r="I116" s="54"/>
      <c r="J116" s="54"/>
      <c r="K116" s="54"/>
      <c r="L116" s="113"/>
    </row>
    <row r="117" spans="1:12" ht="16.5" customHeight="1" x14ac:dyDescent="0.2">
      <c r="A117" s="326"/>
      <c r="B117" s="239"/>
      <c r="C117" s="61"/>
      <c r="D117" s="135"/>
      <c r="E117" s="138"/>
      <c r="F117" s="100"/>
      <c r="G117" s="54"/>
      <c r="H117" s="54"/>
      <c r="I117" s="54"/>
      <c r="J117" s="54"/>
      <c r="K117" s="54"/>
      <c r="L117" s="113"/>
    </row>
    <row r="118" spans="1:12" ht="19.899999999999999" customHeight="1" x14ac:dyDescent="0.2">
      <c r="A118" s="326">
        <v>6.14</v>
      </c>
      <c r="B118" s="239"/>
      <c r="C118" s="69" t="s">
        <v>244</v>
      </c>
      <c r="D118" s="135"/>
      <c r="E118" s="138"/>
      <c r="F118" s="100"/>
      <c r="G118" s="54"/>
      <c r="H118" s="54"/>
      <c r="I118" s="54"/>
      <c r="J118" s="54"/>
      <c r="K118" s="54"/>
      <c r="L118" s="113"/>
    </row>
    <row r="119" spans="1:12" ht="48" customHeight="1" x14ac:dyDescent="0.2">
      <c r="A119" s="326" t="s">
        <v>1220</v>
      </c>
      <c r="B119" s="423" t="s">
        <v>1</v>
      </c>
      <c r="C119" s="61" t="s">
        <v>1388</v>
      </c>
      <c r="D119" s="444">
        <v>20</v>
      </c>
      <c r="E119" s="539"/>
      <c r="F119" s="54"/>
      <c r="G119" s="54"/>
      <c r="H119" s="54"/>
      <c r="I119" s="54"/>
      <c r="J119" s="54"/>
      <c r="K119" s="54"/>
    </row>
    <row r="120" spans="1:12" ht="49.5" customHeight="1" x14ac:dyDescent="0.2">
      <c r="A120" s="326" t="s">
        <v>1221</v>
      </c>
      <c r="B120" s="423" t="s">
        <v>1</v>
      </c>
      <c r="C120" s="61" t="s">
        <v>1389</v>
      </c>
      <c r="D120" s="444">
        <v>14</v>
      </c>
      <c r="E120" s="540"/>
      <c r="F120" s="54"/>
      <c r="G120" s="54"/>
      <c r="H120" s="54"/>
      <c r="I120" s="54"/>
      <c r="J120" s="54"/>
      <c r="K120" s="54"/>
    </row>
    <row r="121" spans="1:12" ht="43.5" customHeight="1" x14ac:dyDescent="0.2">
      <c r="A121" s="326" t="s">
        <v>1222</v>
      </c>
      <c r="B121" s="423" t="s">
        <v>1</v>
      </c>
      <c r="C121" s="61" t="s">
        <v>1079</v>
      </c>
      <c r="D121" s="444">
        <v>8</v>
      </c>
      <c r="E121" s="540"/>
      <c r="F121" s="54"/>
      <c r="G121" s="54"/>
      <c r="H121" s="54"/>
      <c r="I121" s="54"/>
      <c r="J121" s="54"/>
      <c r="K121" s="54"/>
    </row>
    <row r="122" spans="1:12" ht="33.75" customHeight="1" x14ac:dyDescent="0.2">
      <c r="A122" s="326" t="s">
        <v>1223</v>
      </c>
      <c r="B122" s="423" t="s">
        <v>1</v>
      </c>
      <c r="C122" s="61" t="s">
        <v>1080</v>
      </c>
      <c r="D122" s="444">
        <v>4</v>
      </c>
      <c r="E122" s="540"/>
      <c r="F122" s="54"/>
      <c r="G122" s="54"/>
      <c r="H122" s="54"/>
      <c r="I122" s="54"/>
      <c r="J122" s="54"/>
      <c r="K122" s="54"/>
    </row>
    <row r="123" spans="1:12" ht="33" customHeight="1" x14ac:dyDescent="0.2">
      <c r="A123" s="326" t="s">
        <v>1224</v>
      </c>
      <c r="B123" s="423" t="s">
        <v>1</v>
      </c>
      <c r="C123" s="61" t="s">
        <v>38</v>
      </c>
      <c r="D123" s="444">
        <v>0</v>
      </c>
      <c r="E123" s="541"/>
      <c r="F123" s="54"/>
      <c r="G123" s="54"/>
      <c r="H123" s="54"/>
      <c r="I123" s="54"/>
      <c r="J123" s="54"/>
      <c r="K123" s="54"/>
    </row>
    <row r="124" spans="1:12" ht="27" x14ac:dyDescent="0.2">
      <c r="A124" s="326" t="s">
        <v>1225</v>
      </c>
      <c r="B124" s="213" t="s">
        <v>8</v>
      </c>
      <c r="C124" s="61" t="s">
        <v>171</v>
      </c>
      <c r="D124" s="444">
        <v>8</v>
      </c>
      <c r="E124" s="539"/>
      <c r="F124" s="54"/>
      <c r="G124" s="54"/>
      <c r="H124" s="54"/>
      <c r="I124" s="54"/>
      <c r="J124" s="54"/>
      <c r="K124" s="54"/>
      <c r="L124" s="54"/>
    </row>
    <row r="125" spans="1:12" ht="27" x14ac:dyDescent="0.2">
      <c r="A125" s="326" t="s">
        <v>1226</v>
      </c>
      <c r="B125" s="213" t="s">
        <v>8</v>
      </c>
      <c r="C125" s="61" t="s">
        <v>1390</v>
      </c>
      <c r="D125" s="444">
        <v>6</v>
      </c>
      <c r="E125" s="540"/>
      <c r="F125" s="54"/>
      <c r="G125" s="54"/>
      <c r="H125" s="54"/>
      <c r="I125" s="54"/>
      <c r="J125" s="54"/>
      <c r="K125" s="54"/>
      <c r="L125" s="54"/>
    </row>
    <row r="126" spans="1:12" ht="13.5" x14ac:dyDescent="0.2">
      <c r="A126" s="326" t="s">
        <v>1227</v>
      </c>
      <c r="B126" s="213" t="s">
        <v>8</v>
      </c>
      <c r="C126" s="61" t="s">
        <v>172</v>
      </c>
      <c r="D126" s="444">
        <v>4</v>
      </c>
      <c r="E126" s="540"/>
      <c r="F126" s="54"/>
      <c r="G126" s="54"/>
      <c r="H126" s="54"/>
      <c r="I126" s="54"/>
      <c r="J126" s="54"/>
      <c r="K126" s="54"/>
      <c r="L126" s="54"/>
    </row>
    <row r="127" spans="1:12" ht="13.5" x14ac:dyDescent="0.2">
      <c r="A127" s="326" t="s">
        <v>1391</v>
      </c>
      <c r="B127" s="213" t="s">
        <v>8</v>
      </c>
      <c r="C127" s="61" t="s">
        <v>173</v>
      </c>
      <c r="D127" s="444">
        <v>2</v>
      </c>
      <c r="E127" s="541"/>
      <c r="F127" s="54"/>
      <c r="G127" s="54"/>
      <c r="H127" s="54"/>
      <c r="I127" s="54"/>
      <c r="J127" s="54"/>
      <c r="K127" s="54"/>
      <c r="L127" s="54"/>
    </row>
    <row r="128" spans="1:12" ht="13.5" x14ac:dyDescent="0.25">
      <c r="A128" s="326" t="s">
        <v>1392</v>
      </c>
      <c r="B128" s="213" t="s">
        <v>8</v>
      </c>
      <c r="C128" s="61" t="s">
        <v>175</v>
      </c>
      <c r="D128" s="176" t="s">
        <v>4</v>
      </c>
      <c r="E128" s="260"/>
      <c r="F128" s="54"/>
      <c r="G128" s="54"/>
      <c r="H128" s="54"/>
      <c r="I128" s="54"/>
      <c r="J128" s="54"/>
      <c r="K128" s="54"/>
      <c r="L128" s="54"/>
    </row>
    <row r="129" spans="1:12" ht="27" x14ac:dyDescent="0.25">
      <c r="A129" s="326" t="s">
        <v>1393</v>
      </c>
      <c r="B129" s="213" t="s">
        <v>8</v>
      </c>
      <c r="C129" s="61" t="s">
        <v>174</v>
      </c>
      <c r="D129" s="176">
        <v>8</v>
      </c>
      <c r="E129" s="260"/>
      <c r="F129" s="54"/>
      <c r="G129" s="54"/>
      <c r="H129" s="54"/>
      <c r="I129" s="54"/>
      <c r="J129" s="54"/>
      <c r="K129" s="54"/>
      <c r="L129" s="54"/>
    </row>
    <row r="130" spans="1:12" ht="13.5" x14ac:dyDescent="0.2">
      <c r="A130" s="326"/>
      <c r="B130" s="54"/>
      <c r="C130" s="68" t="s">
        <v>18</v>
      </c>
      <c r="D130" s="173">
        <f>SUM(D119+D124+D129)</f>
        <v>36</v>
      </c>
      <c r="E130" s="173">
        <f>SUM(E129+E124+E119)</f>
        <v>0</v>
      </c>
      <c r="F130" s="54"/>
      <c r="G130" s="54"/>
      <c r="H130" s="54"/>
      <c r="I130" s="54"/>
      <c r="J130" s="54"/>
      <c r="K130" s="54"/>
      <c r="L130" s="54"/>
    </row>
  </sheetData>
  <mergeCells count="15">
    <mergeCell ref="E5:E6"/>
    <mergeCell ref="E119:E123"/>
    <mergeCell ref="E124:E127"/>
    <mergeCell ref="E46:E50"/>
    <mergeCell ref="E11:E16"/>
    <mergeCell ref="E21:E25"/>
    <mergeCell ref="E30:E35"/>
    <mergeCell ref="E38:E43"/>
    <mergeCell ref="E55:E60"/>
    <mergeCell ref="E65:E70"/>
    <mergeCell ref="E75:E78"/>
    <mergeCell ref="E83:E88"/>
    <mergeCell ref="E89:E91"/>
    <mergeCell ref="E97:E101"/>
    <mergeCell ref="E106:E110"/>
  </mergeCells>
  <pageMargins left="0.7" right="0.7" top="0.75" bottom="0.75" header="0.3" footer="0.3"/>
  <pageSetup paperSize="9" orientation="landscape" r:id="rId1"/>
  <headerFooter>
    <oddHeader>&amp;C&amp;"-,Bold Italic"&amp;14Hotel - Section Six - &amp;A</oddHeader>
  </headerFooter>
  <rowBreaks count="2" manualBreakCount="2">
    <brk id="17" max="16383" man="1"/>
    <brk id="2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view="pageLayout" zoomScaleNormal="130" workbookViewId="0">
      <selection activeCell="C2" sqref="C2"/>
    </sheetView>
  </sheetViews>
  <sheetFormatPr defaultColWidth="9.140625" defaultRowHeight="12" x14ac:dyDescent="0.2"/>
  <cols>
    <col min="1" max="1" width="5.7109375" style="329" customWidth="1"/>
    <col min="2" max="2" width="5.28515625" style="56" customWidth="1"/>
    <col min="3" max="3" width="42.85546875" style="56" customWidth="1"/>
    <col min="4" max="4" width="0" style="56" hidden="1" customWidth="1"/>
    <col min="5" max="5" width="9" style="54" customWidth="1"/>
    <col min="6" max="6" width="7.140625" style="56" customWidth="1"/>
    <col min="7" max="7" width="38.7109375" style="56" customWidth="1"/>
    <col min="8" max="8" width="2.140625" style="56" hidden="1" customWidth="1"/>
    <col min="9" max="12" width="3.85546875" style="56" customWidth="1"/>
    <col min="13" max="13" width="6.28515625" style="56" customWidth="1"/>
    <col min="14" max="16384" width="9.140625" style="56"/>
  </cols>
  <sheetData>
    <row r="1" spans="1:13" ht="31.5" customHeight="1" x14ac:dyDescent="0.2">
      <c r="A1" s="375">
        <v>7</v>
      </c>
      <c r="B1" s="307"/>
      <c r="C1" s="307" t="s">
        <v>345</v>
      </c>
      <c r="D1" s="55" t="s">
        <v>188</v>
      </c>
      <c r="E1" s="375" t="s">
        <v>189</v>
      </c>
      <c r="F1" s="375" t="s">
        <v>190</v>
      </c>
      <c r="G1" s="307" t="s">
        <v>191</v>
      </c>
      <c r="H1" s="307" t="s">
        <v>192</v>
      </c>
      <c r="I1" s="307" t="s">
        <v>24</v>
      </c>
      <c r="J1" s="307" t="s">
        <v>25</v>
      </c>
      <c r="K1" s="307" t="s">
        <v>26</v>
      </c>
      <c r="L1" s="307" t="s">
        <v>27</v>
      </c>
      <c r="M1" s="307" t="s">
        <v>28</v>
      </c>
    </row>
    <row r="2" spans="1:13" ht="41.25" customHeight="1" x14ac:dyDescent="0.2">
      <c r="A2" s="326">
        <v>7.1</v>
      </c>
      <c r="B2" s="144" t="s">
        <v>1</v>
      </c>
      <c r="C2" s="61" t="s">
        <v>1547</v>
      </c>
      <c r="D2" s="93"/>
      <c r="E2" s="143" t="s">
        <v>4</v>
      </c>
      <c r="F2" s="144"/>
      <c r="G2" s="69"/>
      <c r="H2" s="70"/>
      <c r="I2" s="54"/>
      <c r="J2" s="54"/>
      <c r="K2" s="54"/>
      <c r="L2" s="54"/>
      <c r="M2" s="54"/>
    </row>
    <row r="3" spans="1:13" ht="40.5" customHeight="1" x14ac:dyDescent="0.2">
      <c r="A3" s="326">
        <v>7.2</v>
      </c>
      <c r="B3" s="243" t="s">
        <v>1</v>
      </c>
      <c r="C3" s="61" t="s">
        <v>481</v>
      </c>
      <c r="D3" s="93"/>
      <c r="E3" s="143" t="s">
        <v>4</v>
      </c>
      <c r="F3" s="144"/>
      <c r="G3" s="69"/>
      <c r="H3" s="70"/>
      <c r="I3" s="54"/>
      <c r="J3" s="54"/>
      <c r="K3" s="54"/>
      <c r="L3" s="54"/>
      <c r="M3" s="54"/>
    </row>
    <row r="4" spans="1:13" ht="40.5" x14ac:dyDescent="0.2">
      <c r="A4" s="326">
        <v>7.3</v>
      </c>
      <c r="B4" s="243" t="s">
        <v>1</v>
      </c>
      <c r="C4" s="61" t="s">
        <v>1394</v>
      </c>
      <c r="D4" s="93"/>
      <c r="E4" s="143">
        <v>6</v>
      </c>
      <c r="F4" s="144"/>
      <c r="G4" s="69"/>
      <c r="H4" s="70"/>
      <c r="I4" s="54"/>
      <c r="J4" s="54"/>
      <c r="K4" s="54"/>
      <c r="L4" s="54"/>
      <c r="M4" s="54"/>
    </row>
    <row r="5" spans="1:13" ht="33.75" customHeight="1" x14ac:dyDescent="0.2">
      <c r="A5" s="326">
        <v>7.4</v>
      </c>
      <c r="B5" s="243" t="s">
        <v>1</v>
      </c>
      <c r="C5" s="61" t="s">
        <v>1407</v>
      </c>
      <c r="D5" s="93"/>
      <c r="E5" s="143">
        <v>6</v>
      </c>
      <c r="F5" s="144"/>
      <c r="G5" s="69"/>
      <c r="H5" s="70"/>
      <c r="I5" s="54"/>
      <c r="J5" s="54"/>
      <c r="K5" s="54"/>
      <c r="L5" s="54"/>
      <c r="M5" s="54"/>
    </row>
    <row r="6" spans="1:13" ht="33.75" customHeight="1" x14ac:dyDescent="0.2">
      <c r="A6" s="326">
        <v>7.5</v>
      </c>
      <c r="B6" s="243" t="s">
        <v>1</v>
      </c>
      <c r="C6" s="61" t="s">
        <v>1408</v>
      </c>
      <c r="D6" s="93"/>
      <c r="E6" s="143">
        <v>10</v>
      </c>
      <c r="F6" s="144"/>
      <c r="G6" s="69"/>
      <c r="H6" s="70"/>
      <c r="I6" s="54"/>
      <c r="J6" s="54"/>
      <c r="K6" s="54"/>
      <c r="L6" s="54"/>
      <c r="M6" s="54"/>
    </row>
    <row r="7" spans="1:13" ht="33" customHeight="1" x14ac:dyDescent="0.2">
      <c r="A7" s="326">
        <v>7.6</v>
      </c>
      <c r="B7" s="243" t="s">
        <v>1</v>
      </c>
      <c r="C7" s="61" t="s">
        <v>1409</v>
      </c>
      <c r="D7" s="93"/>
      <c r="E7" s="143">
        <v>6</v>
      </c>
      <c r="F7" s="144"/>
      <c r="G7" s="69"/>
      <c r="H7" s="70"/>
      <c r="I7" s="54"/>
      <c r="J7" s="54"/>
      <c r="K7" s="54"/>
      <c r="L7" s="54"/>
      <c r="M7" s="54"/>
    </row>
    <row r="8" spans="1:13" ht="46.5" customHeight="1" x14ac:dyDescent="0.2">
      <c r="A8" s="326">
        <v>7.7</v>
      </c>
      <c r="B8" s="243" t="s">
        <v>1</v>
      </c>
      <c r="C8" s="61" t="s">
        <v>1395</v>
      </c>
      <c r="D8" s="93"/>
      <c r="E8" s="143">
        <v>10</v>
      </c>
      <c r="F8" s="144"/>
      <c r="G8" s="69"/>
      <c r="H8" s="70"/>
      <c r="I8" s="54"/>
      <c r="J8" s="54"/>
      <c r="K8" s="54"/>
      <c r="L8" s="54"/>
      <c r="M8" s="54"/>
    </row>
    <row r="9" spans="1:13" ht="38.25" customHeight="1" x14ac:dyDescent="0.2">
      <c r="A9" s="326">
        <v>7.8</v>
      </c>
      <c r="B9" s="243" t="s">
        <v>1</v>
      </c>
      <c r="C9" s="61" t="s">
        <v>1396</v>
      </c>
      <c r="D9" s="93"/>
      <c r="E9" s="143">
        <v>10</v>
      </c>
      <c r="F9" s="144"/>
      <c r="G9" s="69"/>
      <c r="H9" s="70"/>
      <c r="I9" s="54"/>
      <c r="J9" s="54"/>
      <c r="K9" s="54"/>
      <c r="L9" s="54"/>
      <c r="M9" s="54"/>
    </row>
    <row r="10" spans="1:13" ht="19.5" customHeight="1" x14ac:dyDescent="0.2">
      <c r="A10" s="326">
        <v>7.9</v>
      </c>
      <c r="B10" s="243" t="s">
        <v>1</v>
      </c>
      <c r="C10" s="61" t="s">
        <v>1404</v>
      </c>
      <c r="D10" s="93"/>
      <c r="E10" s="143">
        <v>6</v>
      </c>
      <c r="F10" s="144"/>
      <c r="G10" s="69"/>
      <c r="H10" s="70"/>
      <c r="I10" s="54"/>
      <c r="J10" s="54"/>
      <c r="K10" s="54"/>
      <c r="L10" s="54"/>
      <c r="M10" s="54"/>
    </row>
    <row r="11" spans="1:13" s="59" customFormat="1" ht="45.75" customHeight="1" x14ac:dyDescent="0.2">
      <c r="A11" s="358">
        <v>7.1</v>
      </c>
      <c r="B11" s="72" t="s">
        <v>1</v>
      </c>
      <c r="C11" s="73" t="s">
        <v>1397</v>
      </c>
      <c r="D11" s="93"/>
      <c r="E11" s="74">
        <v>6</v>
      </c>
      <c r="F11" s="72"/>
      <c r="G11" s="82"/>
      <c r="H11" s="93"/>
      <c r="I11" s="71"/>
      <c r="J11" s="71"/>
      <c r="K11" s="71"/>
      <c r="L11" s="71"/>
      <c r="M11" s="71"/>
    </row>
    <row r="12" spans="1:13" ht="47.25" customHeight="1" x14ac:dyDescent="0.2">
      <c r="A12" s="326">
        <v>7.11</v>
      </c>
      <c r="B12" s="243" t="s">
        <v>1</v>
      </c>
      <c r="C12" s="61" t="s">
        <v>1398</v>
      </c>
      <c r="D12" s="93"/>
      <c r="E12" s="143">
        <v>6</v>
      </c>
      <c r="F12" s="144"/>
      <c r="G12" s="69"/>
      <c r="H12" s="70"/>
      <c r="I12" s="54"/>
      <c r="J12" s="54"/>
      <c r="K12" s="54"/>
      <c r="L12" s="54"/>
      <c r="M12" s="54"/>
    </row>
    <row r="13" spans="1:13" ht="36" customHeight="1" x14ac:dyDescent="0.2">
      <c r="A13" s="358">
        <v>7.12</v>
      </c>
      <c r="B13" s="243" t="s">
        <v>1</v>
      </c>
      <c r="C13" s="61" t="s">
        <v>1399</v>
      </c>
      <c r="D13" s="93"/>
      <c r="E13" s="143">
        <v>8</v>
      </c>
      <c r="F13" s="144"/>
      <c r="G13" s="69"/>
      <c r="H13" s="70"/>
      <c r="I13" s="54"/>
      <c r="J13" s="54"/>
      <c r="K13" s="54"/>
      <c r="L13" s="54"/>
      <c r="M13" s="54"/>
    </row>
    <row r="14" spans="1:13" ht="33.6" customHeight="1" x14ac:dyDescent="0.2">
      <c r="A14" s="326">
        <v>7.13</v>
      </c>
      <c r="B14" s="243" t="s">
        <v>1</v>
      </c>
      <c r="C14" s="61" t="s">
        <v>1400</v>
      </c>
      <c r="D14" s="93"/>
      <c r="E14" s="143">
        <v>6</v>
      </c>
      <c r="F14" s="144"/>
      <c r="G14" s="69"/>
      <c r="H14" s="70"/>
      <c r="I14" s="54"/>
      <c r="J14" s="54"/>
      <c r="K14" s="54"/>
      <c r="L14" s="54"/>
      <c r="M14" s="54"/>
    </row>
    <row r="15" spans="1:13" ht="35.25" customHeight="1" x14ac:dyDescent="0.2">
      <c r="A15" s="326">
        <v>7.14</v>
      </c>
      <c r="B15" s="243" t="s">
        <v>1</v>
      </c>
      <c r="C15" s="61" t="s">
        <v>1401</v>
      </c>
      <c r="D15" s="93"/>
      <c r="E15" s="143">
        <v>7</v>
      </c>
      <c r="F15" s="144"/>
      <c r="G15" s="69"/>
      <c r="H15" s="70"/>
      <c r="I15" s="54"/>
      <c r="J15" s="54"/>
      <c r="K15" s="54"/>
      <c r="L15" s="54"/>
      <c r="M15" s="54"/>
    </row>
    <row r="16" spans="1:13" ht="15.75" customHeight="1" x14ac:dyDescent="0.2">
      <c r="A16" s="326">
        <v>7.15</v>
      </c>
      <c r="B16" s="243" t="s">
        <v>1</v>
      </c>
      <c r="C16" s="61" t="s">
        <v>1402</v>
      </c>
      <c r="D16" s="93"/>
      <c r="E16" s="143">
        <v>5</v>
      </c>
      <c r="F16" s="144"/>
      <c r="G16" s="69"/>
      <c r="H16" s="70"/>
      <c r="I16" s="54"/>
      <c r="J16" s="54"/>
      <c r="K16" s="54"/>
      <c r="L16" s="54"/>
      <c r="M16" s="54"/>
    </row>
    <row r="17" spans="1:13" ht="18" customHeight="1" x14ac:dyDescent="0.2">
      <c r="A17" s="326">
        <v>7.16</v>
      </c>
      <c r="B17" s="243" t="s">
        <v>1</v>
      </c>
      <c r="C17" s="61" t="s">
        <v>346</v>
      </c>
      <c r="D17" s="93"/>
      <c r="E17" s="143">
        <v>5</v>
      </c>
      <c r="F17" s="144"/>
      <c r="G17" s="69"/>
      <c r="H17" s="70"/>
      <c r="I17" s="54"/>
      <c r="J17" s="54"/>
      <c r="K17" s="54"/>
      <c r="L17" s="54"/>
      <c r="M17" s="54"/>
    </row>
    <row r="18" spans="1:13" ht="30.6" customHeight="1" x14ac:dyDescent="0.2">
      <c r="A18" s="326">
        <v>7.17</v>
      </c>
      <c r="B18" s="243" t="s">
        <v>1</v>
      </c>
      <c r="C18" s="61" t="s">
        <v>1403</v>
      </c>
      <c r="D18" s="93"/>
      <c r="E18" s="143">
        <v>6</v>
      </c>
      <c r="F18" s="144"/>
      <c r="G18" s="69"/>
      <c r="H18" s="70"/>
      <c r="I18" s="54"/>
      <c r="J18" s="54"/>
      <c r="K18" s="54"/>
      <c r="L18" s="54"/>
      <c r="M18" s="54"/>
    </row>
    <row r="19" spans="1:13" ht="40.9" customHeight="1" x14ac:dyDescent="0.2">
      <c r="A19" s="326">
        <v>7.18</v>
      </c>
      <c r="B19" s="243" t="s">
        <v>1</v>
      </c>
      <c r="C19" s="61" t="s">
        <v>1410</v>
      </c>
      <c r="D19" s="93"/>
      <c r="E19" s="143">
        <v>6</v>
      </c>
      <c r="F19" s="144"/>
      <c r="G19" s="69"/>
      <c r="H19" s="70"/>
      <c r="I19" s="54"/>
      <c r="J19" s="54"/>
      <c r="K19" s="54"/>
      <c r="L19" s="54"/>
      <c r="M19" s="54"/>
    </row>
    <row r="20" spans="1:13" ht="15.75" customHeight="1" x14ac:dyDescent="0.2">
      <c r="A20" s="326">
        <v>7.19</v>
      </c>
      <c r="B20" s="243" t="s">
        <v>1</v>
      </c>
      <c r="C20" s="61" t="s">
        <v>347</v>
      </c>
      <c r="D20" s="93"/>
      <c r="E20" s="143">
        <v>8</v>
      </c>
      <c r="F20" s="144"/>
      <c r="G20" s="69"/>
      <c r="H20" s="70"/>
      <c r="I20" s="54"/>
      <c r="J20" s="54"/>
      <c r="K20" s="54"/>
      <c r="L20" s="54"/>
      <c r="M20" s="54"/>
    </row>
    <row r="21" spans="1:13" ht="41.25" customHeight="1" x14ac:dyDescent="0.2">
      <c r="A21" s="358">
        <v>7.2</v>
      </c>
      <c r="B21" s="243" t="s">
        <v>1</v>
      </c>
      <c r="C21" s="61" t="s">
        <v>1411</v>
      </c>
      <c r="D21" s="93"/>
      <c r="E21" s="143">
        <v>6</v>
      </c>
      <c r="F21" s="144"/>
      <c r="G21" s="69"/>
      <c r="H21" s="70"/>
      <c r="I21" s="54"/>
      <c r="J21" s="54"/>
      <c r="K21" s="54"/>
      <c r="L21" s="54"/>
      <c r="M21" s="54"/>
    </row>
    <row r="22" spans="1:13" ht="24" customHeight="1" x14ac:dyDescent="0.2">
      <c r="A22" s="326">
        <v>7.21</v>
      </c>
      <c r="B22" s="243" t="s">
        <v>1</v>
      </c>
      <c r="C22" s="61" t="s">
        <v>1412</v>
      </c>
      <c r="D22" s="93"/>
      <c r="E22" s="143">
        <v>6</v>
      </c>
      <c r="F22" s="144"/>
      <c r="G22" s="69"/>
      <c r="H22" s="70"/>
      <c r="I22" s="54"/>
      <c r="J22" s="54"/>
      <c r="K22" s="54"/>
      <c r="L22" s="54"/>
      <c r="M22" s="54"/>
    </row>
    <row r="23" spans="1:13" ht="42.6" customHeight="1" x14ac:dyDescent="0.2">
      <c r="A23" s="326">
        <v>7.22</v>
      </c>
      <c r="B23" s="243" t="s">
        <v>1</v>
      </c>
      <c r="C23" s="61" t="s">
        <v>1413</v>
      </c>
      <c r="D23" s="93"/>
      <c r="E23" s="143">
        <v>6</v>
      </c>
      <c r="F23" s="144"/>
      <c r="G23" s="69"/>
      <c r="H23" s="70"/>
      <c r="I23" s="54"/>
      <c r="J23" s="54"/>
      <c r="K23" s="54"/>
      <c r="L23" s="54"/>
      <c r="M23" s="54"/>
    </row>
    <row r="24" spans="1:13" ht="39" customHeight="1" x14ac:dyDescent="0.2">
      <c r="A24" s="326">
        <v>7.23</v>
      </c>
      <c r="B24" s="243" t="s">
        <v>1</v>
      </c>
      <c r="C24" s="61" t="s">
        <v>1414</v>
      </c>
      <c r="D24" s="93"/>
      <c r="E24" s="143">
        <v>6</v>
      </c>
      <c r="F24" s="144"/>
      <c r="G24" s="69"/>
      <c r="H24" s="70"/>
      <c r="I24" s="54"/>
      <c r="J24" s="54"/>
      <c r="K24" s="54"/>
      <c r="L24" s="54"/>
      <c r="M24" s="54"/>
    </row>
    <row r="25" spans="1:13" ht="41.25" customHeight="1" x14ac:dyDescent="0.2">
      <c r="A25" s="326">
        <v>7.24</v>
      </c>
      <c r="B25" s="243" t="s">
        <v>1</v>
      </c>
      <c r="C25" s="61" t="s">
        <v>1415</v>
      </c>
      <c r="D25" s="93"/>
      <c r="E25" s="143">
        <v>8</v>
      </c>
      <c r="F25" s="144"/>
      <c r="G25" s="69"/>
      <c r="H25" s="70"/>
      <c r="I25" s="54"/>
      <c r="J25" s="54"/>
      <c r="K25" s="54"/>
      <c r="L25" s="54"/>
      <c r="M25" s="54"/>
    </row>
    <row r="26" spans="1:13" ht="22.9" customHeight="1" x14ac:dyDescent="0.2">
      <c r="A26" s="326">
        <v>7.25</v>
      </c>
      <c r="B26" s="243" t="s">
        <v>1</v>
      </c>
      <c r="C26" s="61" t="s">
        <v>1416</v>
      </c>
      <c r="D26" s="93"/>
      <c r="E26" s="143">
        <v>10</v>
      </c>
      <c r="F26" s="144"/>
      <c r="G26" s="69"/>
      <c r="H26" s="70"/>
      <c r="I26" s="54"/>
      <c r="J26" s="54"/>
      <c r="K26" s="54"/>
      <c r="L26" s="54"/>
      <c r="M26" s="54"/>
    </row>
    <row r="27" spans="1:13" ht="67.5" x14ac:dyDescent="0.2">
      <c r="A27" s="326">
        <v>7.26</v>
      </c>
      <c r="B27" s="144" t="s">
        <v>1</v>
      </c>
      <c r="C27" s="61" t="s">
        <v>348</v>
      </c>
      <c r="D27" s="93"/>
      <c r="E27" s="414">
        <v>10</v>
      </c>
      <c r="F27" s="137"/>
      <c r="G27" s="69"/>
      <c r="H27" s="70"/>
      <c r="I27" s="54"/>
      <c r="J27" s="54"/>
      <c r="K27" s="54"/>
      <c r="L27" s="54"/>
      <c r="M27" s="54"/>
    </row>
    <row r="28" spans="1:13" ht="13.5" x14ac:dyDescent="0.2">
      <c r="A28" s="328"/>
      <c r="B28" s="54"/>
      <c r="C28" s="68" t="s">
        <v>18</v>
      </c>
      <c r="E28" s="173">
        <f>SUM(E4:E27)</f>
        <v>169</v>
      </c>
      <c r="F28" s="173">
        <f>SUM(F4:F27)</f>
        <v>0</v>
      </c>
      <c r="G28" s="54"/>
      <c r="H28" s="54"/>
      <c r="I28" s="54"/>
      <c r="J28" s="54"/>
      <c r="K28" s="54"/>
      <c r="L28" s="54"/>
      <c r="M28" s="54"/>
    </row>
    <row r="29" spans="1:13" ht="18.75" customHeight="1" x14ac:dyDescent="0.2">
      <c r="E29" s="78"/>
    </row>
    <row r="30" spans="1:13" x14ac:dyDescent="0.2">
      <c r="E30" s="78"/>
    </row>
    <row r="31" spans="1:13" x14ac:dyDescent="0.2">
      <c r="E31" s="78"/>
    </row>
    <row r="32" spans="1:13" x14ac:dyDescent="0.2">
      <c r="E32" s="78"/>
    </row>
    <row r="33" spans="5:5" x14ac:dyDescent="0.2">
      <c r="E33" s="78"/>
    </row>
    <row r="34" spans="5:5" x14ac:dyDescent="0.2">
      <c r="E34" s="78"/>
    </row>
    <row r="35" spans="5:5" x14ac:dyDescent="0.2">
      <c r="E35" s="78"/>
    </row>
    <row r="36" spans="5:5" x14ac:dyDescent="0.2">
      <c r="E36" s="78"/>
    </row>
    <row r="37" spans="5:5" x14ac:dyDescent="0.2">
      <c r="E37" s="78"/>
    </row>
    <row r="38" spans="5:5" x14ac:dyDescent="0.2">
      <c r="E38" s="78"/>
    </row>
    <row r="39" spans="5:5" x14ac:dyDescent="0.2">
      <c r="E39" s="78"/>
    </row>
    <row r="40" spans="5:5" x14ac:dyDescent="0.2">
      <c r="E40" s="78"/>
    </row>
    <row r="41" spans="5:5" x14ac:dyDescent="0.2">
      <c r="E41" s="78"/>
    </row>
    <row r="42" spans="5:5" x14ac:dyDescent="0.2">
      <c r="E42" s="78"/>
    </row>
    <row r="43" spans="5:5" x14ac:dyDescent="0.2">
      <c r="E43" s="78"/>
    </row>
    <row r="44" spans="5:5" x14ac:dyDescent="0.2">
      <c r="E44" s="78"/>
    </row>
    <row r="45" spans="5:5" x14ac:dyDescent="0.2">
      <c r="E45" s="78"/>
    </row>
    <row r="46" spans="5:5" x14ac:dyDescent="0.2">
      <c r="E46" s="78"/>
    </row>
    <row r="47" spans="5:5" x14ac:dyDescent="0.2">
      <c r="E47" s="78"/>
    </row>
    <row r="48" spans="5:5"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row r="268" spans="5:5" x14ac:dyDescent="0.2">
      <c r="E268" s="78"/>
    </row>
    <row r="269" spans="5:5" x14ac:dyDescent="0.2">
      <c r="E269" s="78"/>
    </row>
    <row r="270" spans="5:5" x14ac:dyDescent="0.2">
      <c r="E270" s="78"/>
    </row>
    <row r="271" spans="5:5" x14ac:dyDescent="0.2">
      <c r="E271" s="78"/>
    </row>
    <row r="272" spans="5:5" x14ac:dyDescent="0.2">
      <c r="E272" s="78"/>
    </row>
    <row r="273" spans="5:5" x14ac:dyDescent="0.2">
      <c r="E273" s="78"/>
    </row>
    <row r="274" spans="5:5" x14ac:dyDescent="0.2">
      <c r="E274" s="78"/>
    </row>
    <row r="275" spans="5:5" x14ac:dyDescent="0.2">
      <c r="E275" s="78"/>
    </row>
    <row r="276" spans="5:5" x14ac:dyDescent="0.2">
      <c r="E276" s="78"/>
    </row>
    <row r="277" spans="5:5" x14ac:dyDescent="0.2">
      <c r="E277" s="78"/>
    </row>
    <row r="278" spans="5:5" x14ac:dyDescent="0.2">
      <c r="E278" s="78"/>
    </row>
    <row r="279" spans="5:5" x14ac:dyDescent="0.2">
      <c r="E279" s="78"/>
    </row>
    <row r="280" spans="5:5" x14ac:dyDescent="0.2">
      <c r="E280" s="78"/>
    </row>
    <row r="281" spans="5:5" x14ac:dyDescent="0.2">
      <c r="E281" s="78"/>
    </row>
    <row r="282" spans="5:5" x14ac:dyDescent="0.2">
      <c r="E282" s="78"/>
    </row>
    <row r="283" spans="5:5" x14ac:dyDescent="0.2">
      <c r="E283" s="78"/>
    </row>
    <row r="284" spans="5:5" x14ac:dyDescent="0.2">
      <c r="E284" s="78"/>
    </row>
    <row r="285" spans="5:5" x14ac:dyDescent="0.2">
      <c r="E285" s="78"/>
    </row>
    <row r="286" spans="5:5" x14ac:dyDescent="0.2">
      <c r="E286" s="78"/>
    </row>
    <row r="287" spans="5:5" x14ac:dyDescent="0.2">
      <c r="E287" s="78"/>
    </row>
    <row r="288" spans="5:5" x14ac:dyDescent="0.2">
      <c r="E288" s="78"/>
    </row>
    <row r="289" spans="5:5" x14ac:dyDescent="0.2">
      <c r="E289" s="78"/>
    </row>
    <row r="290" spans="5:5" x14ac:dyDescent="0.2">
      <c r="E290" s="78"/>
    </row>
    <row r="291" spans="5:5" x14ac:dyDescent="0.2">
      <c r="E291" s="78"/>
    </row>
    <row r="292" spans="5:5" x14ac:dyDescent="0.2">
      <c r="E292" s="78"/>
    </row>
    <row r="293" spans="5:5" x14ac:dyDescent="0.2">
      <c r="E293" s="78"/>
    </row>
    <row r="294" spans="5:5" x14ac:dyDescent="0.2">
      <c r="E294" s="78"/>
    </row>
    <row r="295" spans="5:5" x14ac:dyDescent="0.2">
      <c r="E295" s="78"/>
    </row>
    <row r="296" spans="5:5" x14ac:dyDescent="0.2">
      <c r="E296" s="78"/>
    </row>
    <row r="297" spans="5:5" x14ac:dyDescent="0.2">
      <c r="E297" s="78"/>
    </row>
    <row r="298" spans="5:5" x14ac:dyDescent="0.2">
      <c r="E298" s="78"/>
    </row>
    <row r="299" spans="5:5" x14ac:dyDescent="0.2">
      <c r="E299" s="78"/>
    </row>
    <row r="300" spans="5:5" x14ac:dyDescent="0.2">
      <c r="E300" s="78"/>
    </row>
    <row r="301" spans="5:5" x14ac:dyDescent="0.2">
      <c r="E301" s="78"/>
    </row>
    <row r="302" spans="5:5" x14ac:dyDescent="0.2">
      <c r="E302" s="78"/>
    </row>
    <row r="303" spans="5:5" x14ac:dyDescent="0.2">
      <c r="E303" s="78"/>
    </row>
    <row r="304" spans="5:5" x14ac:dyDescent="0.2">
      <c r="E304" s="78"/>
    </row>
    <row r="305" spans="5:5" x14ac:dyDescent="0.2">
      <c r="E305" s="78"/>
    </row>
    <row r="306" spans="5:5" x14ac:dyDescent="0.2">
      <c r="E306" s="78"/>
    </row>
    <row r="307" spans="5:5" x14ac:dyDescent="0.2">
      <c r="E307" s="78"/>
    </row>
    <row r="308" spans="5:5" x14ac:dyDescent="0.2">
      <c r="E308" s="78"/>
    </row>
    <row r="309" spans="5:5" x14ac:dyDescent="0.2">
      <c r="E309" s="78"/>
    </row>
    <row r="310" spans="5:5" x14ac:dyDescent="0.2">
      <c r="E310" s="78"/>
    </row>
    <row r="311" spans="5:5" x14ac:dyDescent="0.2">
      <c r="E311" s="78"/>
    </row>
    <row r="312" spans="5:5" x14ac:dyDescent="0.2">
      <c r="E312" s="78"/>
    </row>
    <row r="313" spans="5:5" x14ac:dyDescent="0.2">
      <c r="E313" s="78"/>
    </row>
    <row r="314" spans="5:5" x14ac:dyDescent="0.2">
      <c r="E314" s="78"/>
    </row>
    <row r="315" spans="5:5" x14ac:dyDescent="0.2">
      <c r="E315" s="78"/>
    </row>
    <row r="316" spans="5:5" x14ac:dyDescent="0.2">
      <c r="E316" s="78"/>
    </row>
    <row r="317" spans="5:5" x14ac:dyDescent="0.2">
      <c r="E317" s="78"/>
    </row>
    <row r="318" spans="5:5" x14ac:dyDescent="0.2">
      <c r="E318" s="78"/>
    </row>
    <row r="319" spans="5:5" x14ac:dyDescent="0.2">
      <c r="E319" s="78"/>
    </row>
    <row r="320" spans="5:5" x14ac:dyDescent="0.2">
      <c r="E320" s="78"/>
    </row>
    <row r="321" spans="5:5" x14ac:dyDescent="0.2">
      <c r="E321" s="78"/>
    </row>
    <row r="322" spans="5:5" x14ac:dyDescent="0.2">
      <c r="E322" s="78"/>
    </row>
    <row r="323" spans="5:5" x14ac:dyDescent="0.2">
      <c r="E323" s="78"/>
    </row>
    <row r="324" spans="5:5" x14ac:dyDescent="0.2">
      <c r="E324" s="78"/>
    </row>
    <row r="325" spans="5:5" x14ac:dyDescent="0.2">
      <c r="E325" s="78"/>
    </row>
    <row r="326" spans="5:5" x14ac:dyDescent="0.2">
      <c r="E326" s="78"/>
    </row>
    <row r="327" spans="5:5" x14ac:dyDescent="0.2">
      <c r="E327" s="78"/>
    </row>
    <row r="328" spans="5:5" x14ac:dyDescent="0.2">
      <c r="E328" s="78"/>
    </row>
    <row r="329" spans="5:5" x14ac:dyDescent="0.2">
      <c r="E329" s="78"/>
    </row>
    <row r="330" spans="5:5" x14ac:dyDescent="0.2">
      <c r="E330" s="78"/>
    </row>
    <row r="331" spans="5:5" x14ac:dyDescent="0.2">
      <c r="E331" s="78"/>
    </row>
    <row r="332" spans="5:5" x14ac:dyDescent="0.2">
      <c r="E332" s="78"/>
    </row>
    <row r="333" spans="5:5" x14ac:dyDescent="0.2">
      <c r="E333" s="78"/>
    </row>
    <row r="334" spans="5:5" x14ac:dyDescent="0.2">
      <c r="E334" s="78"/>
    </row>
    <row r="335" spans="5:5" x14ac:dyDescent="0.2">
      <c r="E335" s="78"/>
    </row>
    <row r="336" spans="5:5" x14ac:dyDescent="0.2">
      <c r="E336" s="78"/>
    </row>
    <row r="337" spans="5:5" x14ac:dyDescent="0.2">
      <c r="E337" s="78"/>
    </row>
    <row r="338" spans="5:5" x14ac:dyDescent="0.2">
      <c r="E338" s="78"/>
    </row>
    <row r="339" spans="5:5" x14ac:dyDescent="0.2">
      <c r="E339" s="78"/>
    </row>
    <row r="340" spans="5:5" x14ac:dyDescent="0.2">
      <c r="E340" s="78"/>
    </row>
    <row r="341" spans="5:5" x14ac:dyDescent="0.2">
      <c r="E341" s="78"/>
    </row>
    <row r="342" spans="5:5" x14ac:dyDescent="0.2">
      <c r="E342" s="78"/>
    </row>
    <row r="343" spans="5:5" x14ac:dyDescent="0.2">
      <c r="E343" s="78"/>
    </row>
    <row r="344" spans="5:5" x14ac:dyDescent="0.2">
      <c r="E344" s="78"/>
    </row>
    <row r="345" spans="5:5" x14ac:dyDescent="0.2">
      <c r="E345" s="78"/>
    </row>
    <row r="346" spans="5:5" x14ac:dyDescent="0.2">
      <c r="E346" s="78"/>
    </row>
    <row r="347" spans="5:5" x14ac:dyDescent="0.2">
      <c r="E347" s="78"/>
    </row>
    <row r="348" spans="5:5" x14ac:dyDescent="0.2">
      <c r="E348" s="78"/>
    </row>
    <row r="349" spans="5:5" x14ac:dyDescent="0.2">
      <c r="E349" s="78"/>
    </row>
    <row r="350" spans="5:5" x14ac:dyDescent="0.2">
      <c r="E350" s="78"/>
    </row>
    <row r="351" spans="5:5" x14ac:dyDescent="0.2">
      <c r="E351" s="78"/>
    </row>
    <row r="352" spans="5:5" x14ac:dyDescent="0.2">
      <c r="E352" s="78"/>
    </row>
    <row r="353" spans="5:5" x14ac:dyDescent="0.2">
      <c r="E353" s="78"/>
    </row>
    <row r="354" spans="5:5" x14ac:dyDescent="0.2">
      <c r="E354" s="78"/>
    </row>
    <row r="355" spans="5:5" x14ac:dyDescent="0.2">
      <c r="E355" s="78"/>
    </row>
    <row r="356" spans="5:5" x14ac:dyDescent="0.2">
      <c r="E356" s="78"/>
    </row>
    <row r="357" spans="5:5" x14ac:dyDescent="0.2">
      <c r="E357" s="78"/>
    </row>
    <row r="358" spans="5:5" x14ac:dyDescent="0.2">
      <c r="E358" s="78"/>
    </row>
    <row r="359" spans="5:5" x14ac:dyDescent="0.2">
      <c r="E359" s="78"/>
    </row>
    <row r="360" spans="5:5" x14ac:dyDescent="0.2">
      <c r="E360" s="78"/>
    </row>
    <row r="361" spans="5:5" x14ac:dyDescent="0.2">
      <c r="E361" s="78"/>
    </row>
    <row r="362" spans="5:5" x14ac:dyDescent="0.2">
      <c r="E362" s="78"/>
    </row>
    <row r="363" spans="5:5" x14ac:dyDescent="0.2">
      <c r="E363" s="78"/>
    </row>
    <row r="364" spans="5:5" x14ac:dyDescent="0.2">
      <c r="E364" s="78"/>
    </row>
    <row r="365" spans="5:5" x14ac:dyDescent="0.2">
      <c r="E365" s="78"/>
    </row>
    <row r="366" spans="5:5" x14ac:dyDescent="0.2">
      <c r="E366" s="78"/>
    </row>
    <row r="367" spans="5:5" x14ac:dyDescent="0.2">
      <c r="E367" s="78"/>
    </row>
    <row r="368" spans="5:5" x14ac:dyDescent="0.2">
      <c r="E368" s="78"/>
    </row>
    <row r="369" spans="5:5" x14ac:dyDescent="0.2">
      <c r="E369" s="78"/>
    </row>
    <row r="370" spans="5:5" x14ac:dyDescent="0.2">
      <c r="E370" s="78"/>
    </row>
    <row r="371" spans="5:5" x14ac:dyDescent="0.2">
      <c r="E371" s="78"/>
    </row>
    <row r="372" spans="5:5" x14ac:dyDescent="0.2">
      <c r="E372" s="78"/>
    </row>
    <row r="373" spans="5:5" x14ac:dyDescent="0.2">
      <c r="E373" s="78"/>
    </row>
    <row r="374" spans="5:5" x14ac:dyDescent="0.2">
      <c r="E374" s="78"/>
    </row>
    <row r="375" spans="5:5" x14ac:dyDescent="0.2">
      <c r="E375" s="78"/>
    </row>
    <row r="376" spans="5:5" x14ac:dyDescent="0.2">
      <c r="E376" s="78"/>
    </row>
    <row r="377" spans="5:5" x14ac:dyDescent="0.2">
      <c r="E377" s="78"/>
    </row>
    <row r="378" spans="5:5" x14ac:dyDescent="0.2">
      <c r="E378" s="78"/>
    </row>
    <row r="379" spans="5:5" x14ac:dyDescent="0.2">
      <c r="E379" s="78"/>
    </row>
    <row r="380" spans="5:5" x14ac:dyDescent="0.2">
      <c r="E380" s="78"/>
    </row>
    <row r="381" spans="5:5" x14ac:dyDescent="0.2">
      <c r="E381" s="78"/>
    </row>
    <row r="382" spans="5:5" x14ac:dyDescent="0.2">
      <c r="E382" s="78"/>
    </row>
    <row r="383" spans="5:5" x14ac:dyDescent="0.2">
      <c r="E383" s="78"/>
    </row>
    <row r="384" spans="5:5" x14ac:dyDescent="0.2">
      <c r="E384" s="78"/>
    </row>
    <row r="385" spans="5:5" x14ac:dyDescent="0.2">
      <c r="E385" s="78"/>
    </row>
    <row r="386" spans="5:5" x14ac:dyDescent="0.2">
      <c r="E386" s="78"/>
    </row>
    <row r="387" spans="5:5" x14ac:dyDescent="0.2">
      <c r="E387" s="78"/>
    </row>
    <row r="388" spans="5:5" x14ac:dyDescent="0.2">
      <c r="E388" s="78"/>
    </row>
    <row r="389" spans="5:5" x14ac:dyDescent="0.2">
      <c r="E389" s="78"/>
    </row>
    <row r="390" spans="5:5" x14ac:dyDescent="0.2">
      <c r="E390" s="78"/>
    </row>
    <row r="391" spans="5:5" x14ac:dyDescent="0.2">
      <c r="E391" s="78"/>
    </row>
    <row r="392" spans="5:5" x14ac:dyDescent="0.2">
      <c r="E392" s="78"/>
    </row>
    <row r="393" spans="5:5" x14ac:dyDescent="0.2">
      <c r="E393" s="78"/>
    </row>
    <row r="394" spans="5:5" x14ac:dyDescent="0.2">
      <c r="E394" s="78"/>
    </row>
    <row r="395" spans="5:5" x14ac:dyDescent="0.2">
      <c r="E395" s="78"/>
    </row>
    <row r="396" spans="5:5" x14ac:dyDescent="0.2">
      <c r="E396" s="78"/>
    </row>
    <row r="397" spans="5:5" x14ac:dyDescent="0.2">
      <c r="E397" s="78"/>
    </row>
    <row r="398" spans="5:5" x14ac:dyDescent="0.2">
      <c r="E398" s="78"/>
    </row>
    <row r="399" spans="5:5" x14ac:dyDescent="0.2">
      <c r="E399" s="78"/>
    </row>
    <row r="400" spans="5:5" x14ac:dyDescent="0.2">
      <c r="E400" s="78"/>
    </row>
    <row r="401" spans="5:5" x14ac:dyDescent="0.2">
      <c r="E401" s="78"/>
    </row>
    <row r="402" spans="5:5" x14ac:dyDescent="0.2">
      <c r="E402" s="78"/>
    </row>
    <row r="403" spans="5:5" x14ac:dyDescent="0.2">
      <c r="E403" s="78"/>
    </row>
    <row r="404" spans="5:5" x14ac:dyDescent="0.2">
      <c r="E404" s="78"/>
    </row>
    <row r="405" spans="5:5" x14ac:dyDescent="0.2">
      <c r="E405" s="78"/>
    </row>
    <row r="406" spans="5:5" x14ac:dyDescent="0.2">
      <c r="E406" s="78"/>
    </row>
    <row r="407" spans="5:5" x14ac:dyDescent="0.2">
      <c r="E407" s="78"/>
    </row>
    <row r="408" spans="5:5" x14ac:dyDescent="0.2">
      <c r="E408" s="78"/>
    </row>
    <row r="409" spans="5:5" x14ac:dyDescent="0.2">
      <c r="E409" s="78"/>
    </row>
    <row r="410" spans="5:5" x14ac:dyDescent="0.2">
      <c r="E410" s="78"/>
    </row>
    <row r="411" spans="5:5" x14ac:dyDescent="0.2">
      <c r="E411" s="78"/>
    </row>
    <row r="412" spans="5:5" x14ac:dyDescent="0.2">
      <c r="E412" s="78"/>
    </row>
    <row r="413" spans="5:5" x14ac:dyDescent="0.2">
      <c r="E413" s="78"/>
    </row>
    <row r="414" spans="5:5" x14ac:dyDescent="0.2">
      <c r="E414" s="78"/>
    </row>
    <row r="415" spans="5:5" x14ac:dyDescent="0.2">
      <c r="E415" s="78"/>
    </row>
    <row r="416" spans="5:5" x14ac:dyDescent="0.2">
      <c r="E416" s="78"/>
    </row>
    <row r="417" spans="5:5" x14ac:dyDescent="0.2">
      <c r="E417" s="78"/>
    </row>
    <row r="418" spans="5:5" x14ac:dyDescent="0.2">
      <c r="E418" s="78"/>
    </row>
    <row r="419" spans="5:5" x14ac:dyDescent="0.2">
      <c r="E419" s="78"/>
    </row>
    <row r="420" spans="5:5" x14ac:dyDescent="0.2">
      <c r="E420" s="78"/>
    </row>
    <row r="421" spans="5:5" x14ac:dyDescent="0.2">
      <c r="E421" s="78"/>
    </row>
    <row r="422" spans="5:5" x14ac:dyDescent="0.2">
      <c r="E422" s="78"/>
    </row>
    <row r="423" spans="5:5" x14ac:dyDescent="0.2">
      <c r="E423" s="78"/>
    </row>
    <row r="424" spans="5:5" x14ac:dyDescent="0.2">
      <c r="E424" s="78"/>
    </row>
    <row r="425" spans="5:5" x14ac:dyDescent="0.2">
      <c r="E425" s="78"/>
    </row>
    <row r="426" spans="5:5" x14ac:dyDescent="0.2">
      <c r="E426" s="78"/>
    </row>
    <row r="427" spans="5:5" x14ac:dyDescent="0.2">
      <c r="E427" s="78"/>
    </row>
    <row r="428" spans="5:5" x14ac:dyDescent="0.2">
      <c r="E428" s="78"/>
    </row>
    <row r="429" spans="5:5" x14ac:dyDescent="0.2">
      <c r="E429" s="78"/>
    </row>
    <row r="430" spans="5:5" x14ac:dyDescent="0.2">
      <c r="E430" s="78"/>
    </row>
    <row r="431" spans="5:5" x14ac:dyDescent="0.2">
      <c r="E431" s="78"/>
    </row>
    <row r="432" spans="5:5" x14ac:dyDescent="0.2">
      <c r="E432" s="78"/>
    </row>
    <row r="433" spans="5:5" x14ac:dyDescent="0.2">
      <c r="E433" s="78"/>
    </row>
    <row r="434" spans="5:5" x14ac:dyDescent="0.2">
      <c r="E434" s="78"/>
    </row>
    <row r="435" spans="5:5" x14ac:dyDescent="0.2">
      <c r="E435" s="78"/>
    </row>
    <row r="436" spans="5:5" x14ac:dyDescent="0.2">
      <c r="E436" s="78"/>
    </row>
    <row r="437" spans="5:5" x14ac:dyDescent="0.2">
      <c r="E437" s="78"/>
    </row>
    <row r="438" spans="5:5" x14ac:dyDescent="0.2">
      <c r="E438" s="78"/>
    </row>
    <row r="439" spans="5:5" x14ac:dyDescent="0.2">
      <c r="E439" s="78"/>
    </row>
    <row r="440" spans="5:5" x14ac:dyDescent="0.2">
      <c r="E440" s="78"/>
    </row>
    <row r="441" spans="5:5" x14ac:dyDescent="0.2">
      <c r="E441" s="78"/>
    </row>
    <row r="442" spans="5:5" x14ac:dyDescent="0.2">
      <c r="E442" s="78"/>
    </row>
    <row r="443" spans="5:5" x14ac:dyDescent="0.2">
      <c r="E443" s="78"/>
    </row>
    <row r="444" spans="5:5" x14ac:dyDescent="0.2">
      <c r="E444" s="78"/>
    </row>
    <row r="445" spans="5:5" x14ac:dyDescent="0.2">
      <c r="E445" s="78"/>
    </row>
    <row r="446" spans="5:5" x14ac:dyDescent="0.2">
      <c r="E446" s="78"/>
    </row>
    <row r="447" spans="5:5" x14ac:dyDescent="0.2">
      <c r="E447" s="78"/>
    </row>
    <row r="448" spans="5:5" x14ac:dyDescent="0.2">
      <c r="E448" s="78"/>
    </row>
    <row r="449" spans="5:5" x14ac:dyDescent="0.2">
      <c r="E449" s="78"/>
    </row>
    <row r="450" spans="5:5" x14ac:dyDescent="0.2">
      <c r="E450" s="78"/>
    </row>
    <row r="451" spans="5:5" x14ac:dyDescent="0.2">
      <c r="E451" s="78"/>
    </row>
    <row r="452" spans="5:5" x14ac:dyDescent="0.2">
      <c r="E452" s="78"/>
    </row>
    <row r="453" spans="5:5" x14ac:dyDescent="0.2">
      <c r="E453" s="78"/>
    </row>
    <row r="454" spans="5:5" x14ac:dyDescent="0.2">
      <c r="E454" s="78"/>
    </row>
    <row r="455" spans="5:5" x14ac:dyDescent="0.2">
      <c r="E455" s="78"/>
    </row>
    <row r="456" spans="5:5" x14ac:dyDescent="0.2">
      <c r="E456" s="78"/>
    </row>
    <row r="457" spans="5:5" x14ac:dyDescent="0.2">
      <c r="E457" s="78"/>
    </row>
    <row r="458" spans="5:5" x14ac:dyDescent="0.2">
      <c r="E458" s="78"/>
    </row>
    <row r="459" spans="5:5" x14ac:dyDescent="0.2">
      <c r="E459" s="78"/>
    </row>
    <row r="460" spans="5:5" x14ac:dyDescent="0.2">
      <c r="E460" s="78"/>
    </row>
    <row r="461" spans="5:5" x14ac:dyDescent="0.2">
      <c r="E461" s="78"/>
    </row>
    <row r="462" spans="5:5" x14ac:dyDescent="0.2">
      <c r="E462" s="78"/>
    </row>
    <row r="463" spans="5:5" x14ac:dyDescent="0.2">
      <c r="E463" s="78"/>
    </row>
    <row r="464" spans="5:5" x14ac:dyDescent="0.2">
      <c r="E464" s="78"/>
    </row>
    <row r="465" spans="5:5" x14ac:dyDescent="0.2">
      <c r="E465" s="78"/>
    </row>
    <row r="466" spans="5:5" x14ac:dyDescent="0.2">
      <c r="E466" s="78"/>
    </row>
    <row r="467" spans="5:5" x14ac:dyDescent="0.2">
      <c r="E467" s="78"/>
    </row>
    <row r="468" spans="5:5" x14ac:dyDescent="0.2">
      <c r="E468" s="78"/>
    </row>
    <row r="469" spans="5:5" x14ac:dyDescent="0.2">
      <c r="E469" s="78"/>
    </row>
    <row r="470" spans="5:5" x14ac:dyDescent="0.2">
      <c r="E470" s="78"/>
    </row>
    <row r="471" spans="5:5" x14ac:dyDescent="0.2">
      <c r="E471" s="78"/>
    </row>
    <row r="472" spans="5:5" x14ac:dyDescent="0.2">
      <c r="E472" s="78"/>
    </row>
    <row r="473" spans="5:5" x14ac:dyDescent="0.2">
      <c r="E473" s="78"/>
    </row>
    <row r="474" spans="5:5" x14ac:dyDescent="0.2">
      <c r="E474" s="78"/>
    </row>
    <row r="475" spans="5:5" x14ac:dyDescent="0.2">
      <c r="E475" s="78"/>
    </row>
    <row r="476" spans="5:5" x14ac:dyDescent="0.2">
      <c r="E476" s="78"/>
    </row>
    <row r="477" spans="5:5" x14ac:dyDescent="0.2">
      <c r="E477" s="78"/>
    </row>
    <row r="478" spans="5:5" x14ac:dyDescent="0.2">
      <c r="E478" s="78"/>
    </row>
    <row r="479" spans="5:5" x14ac:dyDescent="0.2">
      <c r="E479" s="78"/>
    </row>
    <row r="480" spans="5:5" x14ac:dyDescent="0.2">
      <c r="E480" s="78"/>
    </row>
    <row r="481" spans="5:5" x14ac:dyDescent="0.2">
      <c r="E481" s="78"/>
    </row>
    <row r="482" spans="5:5" x14ac:dyDescent="0.2">
      <c r="E482" s="78"/>
    </row>
    <row r="483" spans="5:5" x14ac:dyDescent="0.2">
      <c r="E483" s="78"/>
    </row>
    <row r="484" spans="5:5" x14ac:dyDescent="0.2">
      <c r="E484" s="78"/>
    </row>
    <row r="485" spans="5:5" x14ac:dyDescent="0.2">
      <c r="E485" s="78"/>
    </row>
    <row r="486" spans="5:5" x14ac:dyDescent="0.2">
      <c r="E486" s="78"/>
    </row>
    <row r="487" spans="5:5" x14ac:dyDescent="0.2">
      <c r="E487" s="78"/>
    </row>
    <row r="488" spans="5:5" x14ac:dyDescent="0.2">
      <c r="E488" s="78"/>
    </row>
    <row r="489" spans="5:5" x14ac:dyDescent="0.2">
      <c r="E489" s="78"/>
    </row>
    <row r="490" spans="5:5" x14ac:dyDescent="0.2">
      <c r="E490" s="78"/>
    </row>
    <row r="491" spans="5:5" x14ac:dyDescent="0.2">
      <c r="E491" s="78"/>
    </row>
    <row r="492" spans="5:5" x14ac:dyDescent="0.2">
      <c r="E492" s="78"/>
    </row>
    <row r="493" spans="5:5" x14ac:dyDescent="0.2">
      <c r="E493" s="78"/>
    </row>
    <row r="494" spans="5:5" x14ac:dyDescent="0.2">
      <c r="E494" s="78"/>
    </row>
    <row r="495" spans="5:5" x14ac:dyDescent="0.2">
      <c r="E495" s="78"/>
    </row>
    <row r="496" spans="5:5" x14ac:dyDescent="0.2">
      <c r="E496" s="78"/>
    </row>
    <row r="497" spans="5:5" x14ac:dyDescent="0.2">
      <c r="E497" s="78"/>
    </row>
    <row r="498" spans="5:5" x14ac:dyDescent="0.2">
      <c r="E498" s="78"/>
    </row>
    <row r="499" spans="5:5" x14ac:dyDescent="0.2">
      <c r="E499" s="78"/>
    </row>
    <row r="500" spans="5:5" x14ac:dyDescent="0.2">
      <c r="E500" s="78"/>
    </row>
    <row r="501" spans="5:5" x14ac:dyDescent="0.2">
      <c r="E501" s="78"/>
    </row>
    <row r="502" spans="5:5" x14ac:dyDescent="0.2">
      <c r="E502" s="78"/>
    </row>
    <row r="503" spans="5:5" x14ac:dyDescent="0.2">
      <c r="E503" s="78"/>
    </row>
    <row r="504" spans="5:5" x14ac:dyDescent="0.2">
      <c r="E504" s="78"/>
    </row>
    <row r="505" spans="5:5" x14ac:dyDescent="0.2">
      <c r="E505" s="78"/>
    </row>
    <row r="506" spans="5:5" x14ac:dyDescent="0.2">
      <c r="E506" s="78"/>
    </row>
    <row r="507" spans="5:5" x14ac:dyDescent="0.2">
      <c r="E507" s="78"/>
    </row>
    <row r="508" spans="5:5" x14ac:dyDescent="0.2">
      <c r="E508" s="78"/>
    </row>
    <row r="509" spans="5:5" x14ac:dyDescent="0.2">
      <c r="E509" s="78"/>
    </row>
    <row r="510" spans="5:5" x14ac:dyDescent="0.2">
      <c r="E510" s="78"/>
    </row>
    <row r="511" spans="5:5" x14ac:dyDescent="0.2">
      <c r="E511" s="78"/>
    </row>
    <row r="512" spans="5:5" x14ac:dyDescent="0.2">
      <c r="E512" s="78"/>
    </row>
    <row r="513" spans="5:5" x14ac:dyDescent="0.2">
      <c r="E513" s="78"/>
    </row>
    <row r="514" spans="5:5" x14ac:dyDescent="0.2">
      <c r="E514" s="78"/>
    </row>
    <row r="515" spans="5:5" x14ac:dyDescent="0.2">
      <c r="E515" s="78"/>
    </row>
    <row r="516" spans="5:5" x14ac:dyDescent="0.2">
      <c r="E516" s="78"/>
    </row>
    <row r="517" spans="5:5" x14ac:dyDescent="0.2">
      <c r="E517" s="78"/>
    </row>
    <row r="518" spans="5:5" x14ac:dyDescent="0.2">
      <c r="E518" s="78"/>
    </row>
    <row r="519" spans="5:5" x14ac:dyDescent="0.2">
      <c r="E519" s="78"/>
    </row>
    <row r="520" spans="5:5" x14ac:dyDescent="0.2">
      <c r="E520" s="78"/>
    </row>
    <row r="521" spans="5:5" x14ac:dyDescent="0.2">
      <c r="E521" s="78"/>
    </row>
    <row r="522" spans="5:5" x14ac:dyDescent="0.2">
      <c r="E522" s="78"/>
    </row>
    <row r="523" spans="5:5" x14ac:dyDescent="0.2">
      <c r="E523" s="78"/>
    </row>
    <row r="524" spans="5:5" x14ac:dyDescent="0.2">
      <c r="E524" s="78"/>
    </row>
    <row r="525" spans="5:5" x14ac:dyDescent="0.2">
      <c r="E525" s="78"/>
    </row>
    <row r="526" spans="5:5" x14ac:dyDescent="0.2">
      <c r="E526" s="78"/>
    </row>
    <row r="527" spans="5:5" x14ac:dyDescent="0.2">
      <c r="E527" s="78"/>
    </row>
    <row r="528" spans="5:5" x14ac:dyDescent="0.2">
      <c r="E528" s="78"/>
    </row>
    <row r="529" spans="5:5" x14ac:dyDescent="0.2">
      <c r="E529" s="78"/>
    </row>
    <row r="530" spans="5:5" x14ac:dyDescent="0.2">
      <c r="E530" s="78"/>
    </row>
    <row r="531" spans="5:5" x14ac:dyDescent="0.2">
      <c r="E531" s="78"/>
    </row>
    <row r="532" spans="5:5" x14ac:dyDescent="0.2">
      <c r="E532" s="78"/>
    </row>
    <row r="533" spans="5:5" x14ac:dyDescent="0.2">
      <c r="E533" s="78"/>
    </row>
    <row r="534" spans="5:5" x14ac:dyDescent="0.2">
      <c r="E534" s="78"/>
    </row>
    <row r="535" spans="5:5" x14ac:dyDescent="0.2">
      <c r="E535" s="78"/>
    </row>
    <row r="536" spans="5:5" x14ac:dyDescent="0.2">
      <c r="E536" s="78"/>
    </row>
    <row r="537" spans="5:5" x14ac:dyDescent="0.2">
      <c r="E537" s="78"/>
    </row>
    <row r="538" spans="5:5" x14ac:dyDescent="0.2">
      <c r="E538" s="78"/>
    </row>
    <row r="539" spans="5:5" x14ac:dyDescent="0.2">
      <c r="E539" s="78"/>
    </row>
  </sheetData>
  <pageMargins left="0.7" right="0.7" top="0.75" bottom="0.75" header="0.3" footer="0.3"/>
  <pageSetup paperSize="9" orientation="landscape" r:id="rId1"/>
  <headerFooter>
    <oddHeader>&amp;C&amp;"-,Bold Italic"&amp;14Hotel - Section Seven-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Assessment Form Cover</vt:lpstr>
      <vt:lpstr>Entry Requirements</vt:lpstr>
      <vt:lpstr>Location, Access &amp; Exterior</vt:lpstr>
      <vt:lpstr>Reception &amp; Affiliated Services</vt:lpstr>
      <vt:lpstr>Guest Bedrooms</vt:lpstr>
      <vt:lpstr>Guest Bathroom</vt:lpstr>
      <vt:lpstr>Public Areas</vt:lpstr>
      <vt:lpstr>Restaurant &amp; Bars</vt:lpstr>
      <vt:lpstr>Kitchen</vt:lpstr>
      <vt:lpstr>General Services</vt:lpstr>
      <vt:lpstr>Business Practices</vt:lpstr>
      <vt:lpstr>Activities, Entertainment, etc.</vt:lpstr>
      <vt:lpstr>Summary of Points</vt:lpstr>
      <vt:lpstr>% Weighting</vt:lpstr>
      <vt:lpstr>1 STAR</vt:lpstr>
      <vt:lpstr>2 STAR</vt:lpstr>
      <vt:lpstr>3 STAR</vt:lpstr>
      <vt:lpstr>4 STAR</vt:lpstr>
      <vt:lpstr>5 STAR</vt:lpstr>
      <vt:lpstr>'Guest Bedrooms'!Print_Area</vt:lpstr>
      <vt:lpstr>'Location, Access &amp; Exterior'!Print_Area</vt:lpstr>
      <vt:lpstr>'Reception &amp; Affiliated Services'!Print_Area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Tourism</dc:creator>
  <cp:lastModifiedBy>Lilian Durup</cp:lastModifiedBy>
  <cp:lastPrinted>2016-12-28T06:08:39Z</cp:lastPrinted>
  <dcterms:created xsi:type="dcterms:W3CDTF">2016-07-29T16:15:21Z</dcterms:created>
  <dcterms:modified xsi:type="dcterms:W3CDTF">2017-02-01T06:48:01Z</dcterms:modified>
</cp:coreProperties>
</file>