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10.150.18\NASShare\SSTL\CLASSIFICATION\FINAL CRITERIA (DECEMBER 2018)\"/>
    </mc:Choice>
  </mc:AlternateContent>
  <bookViews>
    <workbookView xWindow="0" yWindow="0" windowWidth="28800" windowHeight="12030" tabRatio="527"/>
  </bookViews>
  <sheets>
    <sheet name="Assessment Form Cover" sheetId="14" r:id="rId1"/>
    <sheet name="Entry Requirements" sheetId="13" r:id="rId2"/>
    <sheet name="Location, Access &amp; Exterior" sheetId="1" r:id="rId3"/>
    <sheet name="Reception &amp; Affiliated Services" sheetId="2" r:id="rId4"/>
    <sheet name="Guest Bedrooms" sheetId="3" r:id="rId5"/>
    <sheet name="Guest Bathroom" sheetId="4" r:id="rId6"/>
    <sheet name="Public Areas" sheetId="5" r:id="rId7"/>
    <sheet name="Restaurant &amp; Bars" sheetId="6" r:id="rId8"/>
    <sheet name="Kitchen" sheetId="7" r:id="rId9"/>
    <sheet name="General Services" sheetId="8" r:id="rId10"/>
    <sheet name="Business Practices" sheetId="9" r:id="rId11"/>
    <sheet name="Activities, Entertainment, etc." sheetId="10" r:id="rId12"/>
    <sheet name="Guest Rating" sheetId="21" r:id="rId13"/>
    <sheet name="Summary of Points" sheetId="12" r:id="rId14"/>
    <sheet name="% Weighting" sheetId="15" r:id="rId15"/>
    <sheet name="1 STAR" sheetId="18" r:id="rId16"/>
    <sheet name="2 STAR" sheetId="16" r:id="rId17"/>
    <sheet name="3 STAR" sheetId="17" r:id="rId18"/>
    <sheet name="4 STAR" sheetId="20" r:id="rId19"/>
    <sheet name="5 STAR" sheetId="19" r:id="rId20"/>
  </sheets>
  <definedNames>
    <definedName name="_xlnm.Print_Area" localSheetId="4">'Guest Bedrooms'!$B$1:$K$207</definedName>
    <definedName name="_xlnm.Print_Area" localSheetId="2">'Location, Access &amp; Exterior'!$A$1:$K$40</definedName>
    <definedName name="_xlnm.Print_Area" localSheetId="3">'Reception &amp; Affiliated Services'!$A$1:$K$91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4" i="3" l="1"/>
  <c r="G80" i="12" l="1"/>
  <c r="D17" i="15"/>
  <c r="D80" i="12"/>
  <c r="E80" i="12" s="1"/>
  <c r="I80" i="12" s="1"/>
  <c r="C80" i="12"/>
  <c r="E7" i="21"/>
  <c r="D7" i="21"/>
  <c r="E74" i="6" l="1"/>
  <c r="E52" i="6"/>
  <c r="E17" i="6"/>
  <c r="E48" i="5"/>
  <c r="E35" i="4"/>
  <c r="E114" i="3"/>
  <c r="E98" i="3"/>
  <c r="E84" i="3"/>
  <c r="E52" i="3"/>
  <c r="E40" i="3"/>
  <c r="E24" i="3"/>
  <c r="E12" i="3"/>
  <c r="E76" i="2"/>
  <c r="E63" i="2"/>
  <c r="D63" i="2"/>
  <c r="E35" i="2"/>
  <c r="E19" i="2"/>
  <c r="D74" i="6" l="1"/>
  <c r="E26" i="6"/>
  <c r="D26" i="6"/>
  <c r="E31" i="5"/>
  <c r="D31" i="5"/>
  <c r="E10" i="5"/>
  <c r="D10" i="5"/>
  <c r="D35" i="4"/>
  <c r="E105" i="3"/>
  <c r="D105" i="3"/>
  <c r="D91" i="2" l="1"/>
  <c r="E91" i="2" l="1"/>
  <c r="D19" i="2"/>
  <c r="E35" i="1"/>
  <c r="D35" i="1"/>
  <c r="E28" i="1"/>
  <c r="D28" i="1"/>
  <c r="E9" i="4" l="1"/>
  <c r="D9" i="4"/>
  <c r="C79" i="12" l="1"/>
  <c r="E5" i="10"/>
  <c r="D79" i="12" s="1"/>
  <c r="D5" i="10"/>
  <c r="C56" i="19" l="1"/>
  <c r="C55" i="20" l="1"/>
  <c r="C18" i="16"/>
  <c r="C18" i="18"/>
  <c r="E11" i="9"/>
  <c r="E32" i="8"/>
  <c r="E29" i="7"/>
  <c r="D114" i="3" l="1"/>
  <c r="D40" i="3"/>
  <c r="E98" i="9"/>
  <c r="E25" i="8" l="1"/>
  <c r="E141" i="6"/>
  <c r="E124" i="6"/>
  <c r="E100" i="6"/>
  <c r="E66" i="6"/>
  <c r="D66" i="6"/>
  <c r="D43" i="6"/>
  <c r="E21" i="5"/>
  <c r="D34" i="12"/>
  <c r="C34" i="12"/>
  <c r="D52" i="3" l="1"/>
  <c r="D12" i="3"/>
  <c r="E201" i="3" l="1"/>
  <c r="D31" i="12" s="1"/>
  <c r="D201" i="3"/>
  <c r="C31" i="12" s="1"/>
  <c r="D18" i="1" l="1"/>
  <c r="E58" i="9" l="1"/>
  <c r="D58" i="9"/>
  <c r="E46" i="9"/>
  <c r="D46" i="9"/>
  <c r="D100" i="6"/>
  <c r="E81" i="6"/>
  <c r="D57" i="12" s="1"/>
  <c r="D81" i="6"/>
  <c r="C57" i="12" s="1"/>
  <c r="D56" i="12"/>
  <c r="C56" i="12"/>
  <c r="D55" i="12"/>
  <c r="C55" i="12"/>
  <c r="E7" i="6"/>
  <c r="D7" i="6"/>
  <c r="D21" i="5"/>
  <c r="D98" i="3"/>
  <c r="E56" i="12" l="1"/>
  <c r="E57" i="12"/>
  <c r="E55" i="12"/>
  <c r="C33" i="17"/>
  <c r="E51" i="9" l="1"/>
  <c r="D76" i="12" s="1"/>
  <c r="E27" i="9"/>
  <c r="E19" i="9"/>
  <c r="E16" i="8"/>
  <c r="E132" i="6"/>
  <c r="E119" i="6"/>
  <c r="E110" i="6"/>
  <c r="E89" i="6"/>
  <c r="D58" i="12" s="1"/>
  <c r="E60" i="6"/>
  <c r="D54" i="12" s="1"/>
  <c r="E34" i="6"/>
  <c r="E68" i="4"/>
  <c r="E60" i="4"/>
  <c r="E52" i="4"/>
  <c r="E42" i="4"/>
  <c r="E18" i="4"/>
  <c r="E207" i="3"/>
  <c r="E195" i="3"/>
  <c r="E187" i="3"/>
  <c r="E178" i="3"/>
  <c r="E130" i="3"/>
  <c r="E121" i="3"/>
  <c r="E45" i="2"/>
  <c r="E26" i="2"/>
  <c r="E18" i="1"/>
  <c r="D78" i="12" l="1"/>
  <c r="D64" i="12"/>
  <c r="D63" i="12"/>
  <c r="D52" i="6"/>
  <c r="D50" i="12"/>
  <c r="D49" i="12"/>
  <c r="D39" i="12"/>
  <c r="D42" i="4"/>
  <c r="D27" i="12"/>
  <c r="D26" i="12"/>
  <c r="D25" i="12"/>
  <c r="D24" i="12"/>
  <c r="D23" i="12"/>
  <c r="D22" i="12"/>
  <c r="D98" i="9"/>
  <c r="C78" i="12" s="1"/>
  <c r="D27" i="9"/>
  <c r="D19" i="9"/>
  <c r="D11" i="9"/>
  <c r="D25" i="8"/>
  <c r="D16" i="8"/>
  <c r="D119" i="6"/>
  <c r="E43" i="6"/>
  <c r="C50" i="12"/>
  <c r="D17" i="6"/>
  <c r="C49" i="12" s="1"/>
  <c r="D48" i="5"/>
  <c r="D178" i="3"/>
  <c r="C23" i="12"/>
  <c r="C22" i="12"/>
  <c r="D24" i="3"/>
  <c r="D76" i="2"/>
  <c r="D35" i="2"/>
  <c r="D29" i="7"/>
  <c r="D141" i="6"/>
  <c r="C64" i="12" s="1"/>
  <c r="D132" i="6"/>
  <c r="C63" i="12" s="1"/>
  <c r="D34" i="6"/>
  <c r="D60" i="4"/>
  <c r="C39" i="12" s="1"/>
  <c r="D52" i="4"/>
  <c r="D130" i="3"/>
  <c r="C27" i="12" s="1"/>
  <c r="D121" i="3"/>
  <c r="C26" i="12" s="1"/>
  <c r="C25" i="12"/>
  <c r="C24" i="12"/>
  <c r="E64" i="12" l="1"/>
  <c r="E23" i="12"/>
  <c r="D65" i="12" l="1"/>
  <c r="C65" i="12"/>
  <c r="D69" i="12"/>
  <c r="C69" i="12"/>
  <c r="D77" i="12"/>
  <c r="C77" i="12"/>
  <c r="D75" i="12"/>
  <c r="C75" i="12"/>
  <c r="D67" i="12"/>
  <c r="C67" i="12"/>
  <c r="D89" i="6" l="1"/>
  <c r="C58" i="12" s="1"/>
  <c r="E58" i="12" s="1"/>
  <c r="D62" i="12"/>
  <c r="D124" i="6"/>
  <c r="D60" i="12"/>
  <c r="D110" i="6"/>
  <c r="C60" i="12" s="1"/>
  <c r="C59" i="12"/>
  <c r="D68" i="12" l="1"/>
  <c r="C68" i="12"/>
  <c r="C61" i="12"/>
  <c r="D61" i="12"/>
  <c r="E61" i="12" l="1"/>
  <c r="D51" i="9" l="1"/>
  <c r="C76" i="12" s="1"/>
  <c r="C62" i="12" l="1"/>
  <c r="D59" i="12"/>
  <c r="D45" i="2" l="1"/>
  <c r="C57" i="19" l="1"/>
  <c r="C42" i="12" l="1"/>
  <c r="D46" i="12"/>
  <c r="C46" i="12"/>
  <c r="D45" i="12"/>
  <c r="C45" i="12"/>
  <c r="D44" i="12"/>
  <c r="D43" i="12"/>
  <c r="C43" i="12"/>
  <c r="D30" i="12"/>
  <c r="D28" i="12"/>
  <c r="C28" i="12"/>
  <c r="D21" i="12"/>
  <c r="D20" i="12"/>
  <c r="D16" i="12"/>
  <c r="C16" i="12"/>
  <c r="D7" i="12"/>
  <c r="D6" i="12"/>
  <c r="D41" i="12" l="1"/>
  <c r="E43" i="12"/>
  <c r="D32" i="12" l="1"/>
  <c r="D207" i="3"/>
  <c r="C32" i="12" s="1"/>
  <c r="D195" i="3"/>
  <c r="C30" i="12" s="1"/>
  <c r="D29" i="12"/>
  <c r="D187" i="3"/>
  <c r="C29" i="12" s="1"/>
  <c r="C21" i="12"/>
  <c r="C20" i="12"/>
  <c r="D60" i="6" l="1"/>
  <c r="C54" i="12" s="1"/>
  <c r="E54" i="12" s="1"/>
  <c r="C44" i="12"/>
  <c r="D68" i="4"/>
  <c r="D18" i="4"/>
  <c r="C56" i="20" l="1"/>
  <c r="C34" i="17" l="1"/>
  <c r="C19" i="16" l="1"/>
  <c r="C19" i="18"/>
  <c r="G79" i="12" l="1"/>
  <c r="H79" i="12" s="1"/>
  <c r="D72" i="12"/>
  <c r="G70" i="12"/>
  <c r="H70" i="12" s="1"/>
  <c r="G66" i="12"/>
  <c r="H66" i="12" s="1"/>
  <c r="G65" i="12"/>
  <c r="H65" i="12" s="1"/>
  <c r="G47" i="12"/>
  <c r="H47" i="12" s="1"/>
  <c r="G41" i="12"/>
  <c r="H41" i="12" s="1"/>
  <c r="G33" i="12"/>
  <c r="H33" i="12" s="1"/>
  <c r="C6" i="12"/>
  <c r="G17" i="12"/>
  <c r="H17" i="12" s="1"/>
  <c r="G9" i="12"/>
  <c r="G2" i="12"/>
  <c r="H2" i="12" s="1"/>
  <c r="C5" i="12"/>
  <c r="D5" i="12"/>
  <c r="D2" i="12" s="1"/>
  <c r="C13" i="12"/>
  <c r="D10" i="12"/>
  <c r="C10" i="12"/>
  <c r="D73" i="12"/>
  <c r="C73" i="12"/>
  <c r="D71" i="12"/>
  <c r="C71" i="12"/>
  <c r="C72" i="12"/>
  <c r="D53" i="12"/>
  <c r="D52" i="12"/>
  <c r="D51" i="12"/>
  <c r="C53" i="12"/>
  <c r="C52" i="12"/>
  <c r="C51" i="12"/>
  <c r="D48" i="12"/>
  <c r="C48" i="12"/>
  <c r="D40" i="12"/>
  <c r="C40" i="12"/>
  <c r="D38" i="12"/>
  <c r="C38" i="12"/>
  <c r="C37" i="12"/>
  <c r="D37" i="12"/>
  <c r="D36" i="12"/>
  <c r="C36" i="12"/>
  <c r="D35" i="12"/>
  <c r="C35" i="12"/>
  <c r="D19" i="12"/>
  <c r="C19" i="12"/>
  <c r="D18" i="12"/>
  <c r="C18" i="12"/>
  <c r="D15" i="12"/>
  <c r="C15" i="12"/>
  <c r="D14" i="12"/>
  <c r="C14" i="12"/>
  <c r="D13" i="12"/>
  <c r="D12" i="12"/>
  <c r="C12" i="12"/>
  <c r="D11" i="12"/>
  <c r="D26" i="2"/>
  <c r="C11" i="12" s="1"/>
  <c r="C7" i="12"/>
  <c r="C2" i="12" l="1"/>
  <c r="D47" i="12"/>
  <c r="E69" i="12"/>
  <c r="D66" i="12"/>
  <c r="E72" i="12"/>
  <c r="D70" i="12"/>
  <c r="E13" i="12"/>
  <c r="E10" i="12"/>
  <c r="E6" i="12"/>
  <c r="D9" i="12"/>
  <c r="E11" i="12"/>
  <c r="E12" i="12"/>
  <c r="D17" i="12"/>
  <c r="E19" i="12"/>
  <c r="E20" i="12"/>
  <c r="E21" i="12"/>
  <c r="E24" i="12"/>
  <c r="E26" i="12"/>
  <c r="E27" i="12"/>
  <c r="E22" i="12"/>
  <c r="E28" i="12"/>
  <c r="E29" i="12"/>
  <c r="E30" i="12"/>
  <c r="E32" i="12"/>
  <c r="E35" i="12"/>
  <c r="E36" i="12"/>
  <c r="E38" i="12"/>
  <c r="E39" i="12"/>
  <c r="E40" i="12"/>
  <c r="E44" i="12"/>
  <c r="E45" i="12"/>
  <c r="E46" i="12"/>
  <c r="E48" i="12"/>
  <c r="E49" i="12"/>
  <c r="E50" i="12"/>
  <c r="E59" i="12"/>
  <c r="E60" i="12"/>
  <c r="E63" i="12"/>
  <c r="E65" i="12"/>
  <c r="E78" i="12"/>
  <c r="E71" i="12"/>
  <c r="E73" i="12"/>
  <c r="E76" i="12"/>
  <c r="E68" i="12"/>
  <c r="E51" i="12"/>
  <c r="E53" i="12"/>
  <c r="E75" i="12"/>
  <c r="E77" i="12"/>
  <c r="E7" i="12"/>
  <c r="E14" i="12"/>
  <c r="E15" i="12"/>
  <c r="C17" i="12"/>
  <c r="E25" i="12"/>
  <c r="E5" i="12"/>
  <c r="D33" i="12"/>
  <c r="E34" i="12"/>
  <c r="C66" i="12"/>
  <c r="E67" i="12"/>
  <c r="C41" i="12"/>
  <c r="E41" i="12" s="1"/>
  <c r="F41" i="12" s="1"/>
  <c r="C33" i="12"/>
  <c r="E37" i="12"/>
  <c r="C47" i="12"/>
  <c r="E52" i="12"/>
  <c r="E62" i="12"/>
  <c r="C70" i="12"/>
  <c r="E18" i="12"/>
  <c r="I65" i="12" l="1"/>
  <c r="F65" i="12"/>
  <c r="E47" i="12"/>
  <c r="E70" i="12"/>
  <c r="E66" i="12"/>
  <c r="F66" i="12" s="1"/>
  <c r="E2" i="12"/>
  <c r="F2" i="12" s="1"/>
  <c r="E17" i="12"/>
  <c r="I41" i="12"/>
  <c r="E33" i="12"/>
  <c r="F33" i="12" s="1"/>
  <c r="I70" i="12" l="1"/>
  <c r="F70" i="12"/>
  <c r="I17" i="12"/>
  <c r="F17" i="12"/>
  <c r="I47" i="12"/>
  <c r="F47" i="12"/>
  <c r="I66" i="12"/>
  <c r="I2" i="12"/>
  <c r="I33" i="12"/>
  <c r="E16" i="12" l="1"/>
  <c r="C9" i="12"/>
  <c r="C81" i="12" s="1"/>
  <c r="E9" i="12" l="1"/>
  <c r="I9" i="12" s="1"/>
  <c r="D82" i="12"/>
  <c r="E83" i="12" s="1"/>
  <c r="E79" i="12" l="1"/>
  <c r="F79" i="12" s="1"/>
  <c r="I79" i="12" l="1"/>
  <c r="I84" i="12" s="1"/>
</calcChain>
</file>

<file path=xl/sharedStrings.xml><?xml version="1.0" encoding="utf-8"?>
<sst xmlns="http://schemas.openxmlformats.org/spreadsheetml/2006/main" count="2491" uniqueCount="1280">
  <si>
    <t>P</t>
  </si>
  <si>
    <t>Access</t>
  </si>
  <si>
    <t>M</t>
  </si>
  <si>
    <t>R</t>
  </si>
  <si>
    <t>S</t>
  </si>
  <si>
    <t>Building Exterior</t>
  </si>
  <si>
    <t>Neglected shabby appearance, peeling paintwork.</t>
  </si>
  <si>
    <t>Grounds &amp; Gardens</t>
  </si>
  <si>
    <t>Neglected and overgrown appearance. Badly surfaced driveway with potholes or puddles. Rubbish and clutter visible. Disorderly appearance. Poor lighting.</t>
  </si>
  <si>
    <t>Max Points</t>
  </si>
  <si>
    <t>Parking</t>
  </si>
  <si>
    <t>*</t>
  </si>
  <si>
    <t>**</t>
  </si>
  <si>
    <t>***</t>
  </si>
  <si>
    <t>****</t>
  </si>
  <si>
    <t>*****</t>
  </si>
  <si>
    <t>Reception/Lobby</t>
  </si>
  <si>
    <t>Elements of local arts and culture must be present in the décor.</t>
  </si>
  <si>
    <t>Adequate seating provided. Basic style of décor but satisfactory overall. Some maintenance issues to be addressed.</t>
  </si>
  <si>
    <t>Uniform not consistent and/or badly fitting. Difficult to clearly identify staff. Untidy and haphazard appearance.</t>
  </si>
  <si>
    <t>Reception staff are fluent in English, French and/or languages of the hotel’s main clientele</t>
  </si>
  <si>
    <t>Reception staff are fluent in additional languages</t>
  </si>
  <si>
    <t>Staff are polite and portray an acceptable attitude when carrying out required duties. Willing to help when asked.</t>
  </si>
  <si>
    <t>Staff appear somewhat distant and disinterested. No real interest shown in guests needs.</t>
  </si>
  <si>
    <t>Service Quality Provided by Reception Staff</t>
  </si>
  <si>
    <t>Reservations &amp; Pre-Arrival Information</t>
  </si>
  <si>
    <t>Online bookings are replied to promptly, within 12 hours</t>
  </si>
  <si>
    <t>Online bookings are replied to promptly, within 24 hours</t>
  </si>
  <si>
    <t>Online bookings are replied to promptly, within 36 hours</t>
  </si>
  <si>
    <t>Guest Check In</t>
  </si>
  <si>
    <t>Retrieval of reservation is done in smooth manner, without undue delays.</t>
  </si>
  <si>
    <t>Guests clearly directed to their room and given a brief explanation of location of hotel facilities.</t>
  </si>
  <si>
    <t>All essential information given to guest on layout of property, available facilities and meal times.</t>
  </si>
  <si>
    <t>Guests are escorted to room and shown the various amenities and how to operate them.</t>
  </si>
  <si>
    <t>Check Out Services</t>
  </si>
  <si>
    <t>A wide range of payment options are available (such as Visa, American Express, MasterCard). Point of Sale (POS) machine  is available and in good working order</t>
  </si>
  <si>
    <t>Assistance with luggage automatically provided</t>
  </si>
  <si>
    <t xml:space="preserve">At least two major credit cards are accepted. </t>
  </si>
  <si>
    <t>Availability of Reception &amp; Associated Services</t>
  </si>
  <si>
    <t>Guest Bedrooms</t>
  </si>
  <si>
    <t>Bedroom Décor</t>
  </si>
  <si>
    <t>Bedroom Sizes</t>
  </si>
  <si>
    <t>Electronic Appliances</t>
  </si>
  <si>
    <t>Room Types</t>
  </si>
  <si>
    <t>Flooring, Skirting &amp; Cornices</t>
  </si>
  <si>
    <t xml:space="preserve">Bedroom Amenities </t>
  </si>
  <si>
    <t>Insect repellent is available.</t>
  </si>
  <si>
    <t xml:space="preserve">Iron and ironing board is provided in each room and placed in the wardrobe. </t>
  </si>
  <si>
    <t>Bedding &amp; Linen</t>
  </si>
  <si>
    <t>Bed Sizes</t>
  </si>
  <si>
    <t>Turndown Service</t>
  </si>
  <si>
    <t>Very tired and dated style. Damp or condensation marks. Poor quality finish, unprofessionally applied. Sealant or grouting, mouldy, carpet rotting, smelly. Paintwork chipped, flaking. Area around toilet discoloured or damp.</t>
  </si>
  <si>
    <t>Guest Bathroom</t>
  </si>
  <si>
    <t>Type</t>
  </si>
  <si>
    <t>Flooring, Ceiling and Walls</t>
  </si>
  <si>
    <t>Bath enamel chipped, stained or dull. Poor quality plastic bath that moves and creaks. Stained or mouldy grouting or sealant and, thin, ineffective shower curtain. Cracked washbasin or toilet. Badly fitted plastic toilet and cover. Discoloured plastic cistern. Plastic taps, loose or broken towel rail, evidence of cigarette burns, signs of damage or leaks.</t>
  </si>
  <si>
    <t>Spa bath/Jacuzzi provided</t>
  </si>
  <si>
    <t>No unsightly plumbing fixtures</t>
  </si>
  <si>
    <t>Adequate clothes hooks (minimum 2)</t>
  </si>
  <si>
    <t>Facilities within bathroom conveniently positioned</t>
  </si>
  <si>
    <t>Telephone</t>
  </si>
  <si>
    <t>Weighing scales</t>
  </si>
  <si>
    <t xml:space="preserve">Max Points </t>
  </si>
  <si>
    <t>Fixtures and Fittings</t>
  </si>
  <si>
    <t>Hand Basin and Toilet Areas</t>
  </si>
  <si>
    <t>Toilet brush provided with uncovered holder.</t>
  </si>
  <si>
    <t>Toilet paper holder or dispenser conveniently located.</t>
  </si>
  <si>
    <t>Sanitary bags provided.</t>
  </si>
  <si>
    <t>Towelling</t>
  </si>
  <si>
    <t>Very thin, small, scratchy, old, fraying, some holes, stained, faded. Low absorbency.</t>
  </si>
  <si>
    <t>Lighting</t>
  </si>
  <si>
    <t>Accessories</t>
  </si>
  <si>
    <t>No attempt at providing any extra accessories. Well-used ageing bottles, sticky sachets or sticky containers.</t>
  </si>
  <si>
    <t>Décor &amp; Design</t>
  </si>
  <si>
    <t>Public Areas</t>
  </si>
  <si>
    <t>General</t>
  </si>
  <si>
    <t>Public Toilets</t>
  </si>
  <si>
    <t>Mirror is available and in good condition and clean</t>
  </si>
  <si>
    <t>Public Toilets Amenities &amp; Accessories</t>
  </si>
  <si>
    <t>The toilet is fragranced with automatic air fresheners/ aromatic oil</t>
  </si>
  <si>
    <t xml:space="preserve">Restaurant Facilities </t>
  </si>
  <si>
    <t>Restaurant &amp; Bars</t>
  </si>
  <si>
    <t>Basic application of décor, little design input or co- ordination. Tired and somewhat dated in appearance.</t>
  </si>
  <si>
    <t>Very old, damaged wall covering. Evidence of damp or water penetration. Grubby marks. Unsightly paintwork or exposed wiring. General neglect.</t>
  </si>
  <si>
    <t>Furnishings</t>
  </si>
  <si>
    <t>Adequate seating capacity must be available and relative to the maximum occupancy of the property.</t>
  </si>
  <si>
    <t>Service stations appropriately located and well stocked with appropriate equipment and cutlery.</t>
  </si>
  <si>
    <t>Inadequate table size. Cluttered and inconvenient. Cramped and uncomfortable layout.</t>
  </si>
  <si>
    <t>Flooring, Ceiling, Skirting and Cornice</t>
  </si>
  <si>
    <t>Poor quality fittings in poor condition, exposed, fraying wires, wobbly fittings, loose plugs. Dim gloomy effect creating dark areas. Glaring, irritating, harsh fluorescent lights with no diffuser. Bare globes, cracked/ damaged fittings or lights that are not working.</t>
  </si>
  <si>
    <t>Table Appointments</t>
  </si>
  <si>
    <t>No choice of food. No variety and low quality of ingredients. Badly cooked.</t>
  </si>
  <si>
    <t>Breakfast served for at least 3 hours</t>
  </si>
  <si>
    <t>Breakfast served for at least 2 hours</t>
  </si>
  <si>
    <t>Breakfast served for at least 1 hour and 30 minutes</t>
  </si>
  <si>
    <t>Bar</t>
  </si>
  <si>
    <t xml:space="preserve">Additional </t>
  </si>
  <si>
    <t>Public restrooms adjacent to restaurant</t>
  </si>
  <si>
    <t>Staff are fluent in English, French and additional languages of the hotel’s main clientele</t>
  </si>
  <si>
    <t>Maintenance Practices</t>
  </si>
  <si>
    <t>Room Service</t>
  </si>
  <si>
    <t>Human Resources</t>
  </si>
  <si>
    <t xml:space="preserve">Staff Facilities </t>
  </si>
  <si>
    <t>Quality Management  &amp; Online Activities</t>
  </si>
  <si>
    <t>Medical / First Aid</t>
  </si>
  <si>
    <t>Fire Safety</t>
  </si>
  <si>
    <t>Cultural Tourism Practices</t>
  </si>
  <si>
    <t>Sustainable Practices</t>
  </si>
  <si>
    <t>General Services</t>
  </si>
  <si>
    <t xml:space="preserve">Laundry Service </t>
  </si>
  <si>
    <t>Safety &amp; Security</t>
  </si>
  <si>
    <t>Indicative Score</t>
  </si>
  <si>
    <t>Actual Score</t>
  </si>
  <si>
    <t>Remarks</t>
  </si>
  <si>
    <t>Reception &amp; Affiliated Services</t>
  </si>
  <si>
    <t>Location, Access and Interior</t>
  </si>
  <si>
    <t>CATEGORY ENTRY REQUIREMENTS</t>
  </si>
  <si>
    <t>YES</t>
  </si>
  <si>
    <t>NO</t>
  </si>
  <si>
    <t>REMARKS</t>
  </si>
  <si>
    <t>To be eligible for grading, premises must first have satisfied all statutory regulations, requirements for health, safety and security, fire, environmental services requirements for waste management, and have certified documentary evidence of compliance.</t>
  </si>
  <si>
    <t>The premises must have Public Liability Insurance and other statutory insurance policies.</t>
  </si>
  <si>
    <t>Servicing of rooms shall be 7 days in a week (this includes linen/towel change, removal of rubbish and cleaning).</t>
  </si>
  <si>
    <t>All bedrooms must have a telephone system with at least internal communication facilities, to enable guests to communicate with Reception in the event of an emergency – for example summoning medical assistance.</t>
  </si>
  <si>
    <t xml:space="preserve">Bathroom facilities must be en-suite. </t>
  </si>
  <si>
    <t>DATE  (day/month/year)</t>
  </si>
  <si>
    <t>START TIME</t>
  </si>
  <si>
    <t xml:space="preserve">ISLAND </t>
  </si>
  <si>
    <t>END TIME</t>
  </si>
  <si>
    <t>PUBLIC AREAS</t>
  </si>
  <si>
    <t>Bedroom Furniture</t>
  </si>
  <si>
    <t>BUSINESS PRACTICES</t>
  </si>
  <si>
    <t>GRAND TOTAL POSSIBLE POINTS</t>
  </si>
  <si>
    <t>GRAND TOTAL SCORED POINTS</t>
  </si>
  <si>
    <t>GRAND TOTAL % POINTS SCORED</t>
  </si>
  <si>
    <t>TOTAL WEIGHTED SCORE</t>
  </si>
  <si>
    <t>Total Possible Points</t>
  </si>
  <si>
    <t>Scored Points</t>
  </si>
  <si>
    <t>%  Scored</t>
  </si>
  <si>
    <t>Weight</t>
  </si>
  <si>
    <t>Decimal Weight</t>
  </si>
  <si>
    <t>Final Score</t>
  </si>
  <si>
    <t>LOCATION, ACCESS &amp; EXTERIOR</t>
  </si>
  <si>
    <t>Area</t>
  </si>
  <si>
    <t>% weight</t>
  </si>
  <si>
    <t>TOTAL</t>
  </si>
  <si>
    <t>RECEPTION &amp; AFFILIATED SERVICES</t>
  </si>
  <si>
    <t>Wardrobe, Hanging Space, Clothes Hangers</t>
  </si>
  <si>
    <t>GUEST BATHROOM</t>
  </si>
  <si>
    <t>GUEST BEDROOM</t>
  </si>
  <si>
    <t>Bedroom Door</t>
  </si>
  <si>
    <t>RESTAURANT &amp; BARS</t>
  </si>
  <si>
    <t>KITCHEN</t>
  </si>
  <si>
    <t>GENERAL SERVICES</t>
  </si>
  <si>
    <t>Decimal score</t>
  </si>
  <si>
    <t>ACTIVITIES, ENTERTAINMENT, ETC</t>
  </si>
  <si>
    <t>1 Star</t>
  </si>
  <si>
    <t>2 Star</t>
  </si>
  <si>
    <t>3 Star</t>
  </si>
  <si>
    <t>4 Star</t>
  </si>
  <si>
    <t>FINAL GRADING</t>
  </si>
  <si>
    <t>55% to 69%</t>
  </si>
  <si>
    <t>70% to 84%</t>
  </si>
  <si>
    <t xml:space="preserve">Criteria </t>
  </si>
  <si>
    <t>Achieved</t>
  </si>
  <si>
    <t>3 STAR</t>
  </si>
  <si>
    <t>TOTAL REQUIRED</t>
  </si>
  <si>
    <t>TOTAL ACHIEVED</t>
  </si>
  <si>
    <t>PERCENTAGE ACHIEVED</t>
  </si>
  <si>
    <t>SPECIFIC REQUIREMENTS</t>
  </si>
  <si>
    <t>Guest Services</t>
  </si>
  <si>
    <t>Basic application of décor. Little design input or coordination.</t>
  </si>
  <si>
    <t>Very old, faded, damaged wall covering. Evidence of damp or water penetration. Grubby marks. Unsightly paintwork or exposed wiring. General neglect</t>
  </si>
  <si>
    <t>Acceptable quality wall coverings/paintwork. Reasonable attempt to co-ordinate patterns and colours. Décor may be some years old but not damaged, scratched, torn or stained.</t>
  </si>
  <si>
    <t>Basic application of harmonized paint or wall covering. Plain and simple style. May be a little tired/dated looking.</t>
  </si>
  <si>
    <t>Remote controls provided and in working condition.</t>
  </si>
  <si>
    <t>A working telephone must be available in each guest bedroom capable of internal communication</t>
  </si>
  <si>
    <t>24/7 operator assisted calls from the room.</t>
  </si>
  <si>
    <t>Mini fridge/Mini Bar is stocked with small selection of alcoholic and non-alcoholic beverages, light snacks. Applicable rates available. Bottle opener is provided and in good condition.</t>
  </si>
  <si>
    <t>Mini fridge can be stocked on request.</t>
  </si>
  <si>
    <t>Mechanical fans are available in good working condition and clean. May be on ceiling or free standing.</t>
  </si>
  <si>
    <t>Curtains fraying, stained, damaged or contain holes. Blinds damaged and require replacing. Signs of wear and dust.</t>
  </si>
  <si>
    <t>Guest are offered a friendly gesture of welcome. This can be in the form of;</t>
  </si>
  <si>
    <t>Tea/Coffee making facilities (kettles, cups, saucers) are available, in good condition and clean.</t>
  </si>
  <si>
    <t xml:space="preserve">Selection of tea, coffee, sugar and milk is available </t>
  </si>
  <si>
    <t>Directory of Essential Services (emergency and contact numbers)</t>
  </si>
  <si>
    <t>Method of Payment</t>
  </si>
  <si>
    <t>Room Key procedures</t>
  </si>
  <si>
    <t>Entertainment programme details</t>
  </si>
  <si>
    <t>Telephone services</t>
  </si>
  <si>
    <t>List of television channels available and on what numbers.</t>
  </si>
  <si>
    <t>Room Service Menu with hours of availability</t>
  </si>
  <si>
    <t>Check in and Check out times</t>
  </si>
  <si>
    <t>User’s manual and security codes for safety deposit box</t>
  </si>
  <si>
    <t>List of Excursions and details of who to contact</t>
  </si>
  <si>
    <t>All beds must be provided with clean mattress protectors free from stains, and pillows with pillow protectors for hygiene reasons.</t>
  </si>
  <si>
    <t>Acceptable quality linen with no signs of wear and tear, fraying edges or holes.</t>
  </si>
  <si>
    <t>Poor quality sheets, damage or wear and tear.</t>
  </si>
  <si>
    <t>Standard double bed or two full size singles. Standard domestic quality bed frames. Bed frames and mattresses of older style are acceptable, but must be of good quality. Headboards may be of a simple design or plain wood.</t>
  </si>
  <si>
    <t>Mattresses and bed-frames of acceptable quality. Mattresses should comfortably fit the particular type of bed. Headboards may be a simple design or plain wood.</t>
  </si>
  <si>
    <t>Creaking and sloping frames with sagging supports. Legs loose and uneven, casters missing, stains, marks and holes. Broken struts and unsecure headboards or sloping frames. Damage or wear and tear evident.</t>
  </si>
  <si>
    <t>Kitchen</t>
  </si>
  <si>
    <t>Drains should be clean and serviced regularly.</t>
  </si>
  <si>
    <t>Walls are tiled up to the ceiling.</t>
  </si>
  <si>
    <t>A dedicated Room Service area is provided in the kitchen with appropriate trays and cutlery/condiments available. Dedicated Room Service telephone extension answered promptly. Photographs on walls showing correct layout of trays and a copy of the Room Service Menu.</t>
  </si>
  <si>
    <t>Water storage is available to address water restrictions during the dry season and in case of supply breakdown.</t>
  </si>
  <si>
    <t>At least one member of staff trained to undertake basic maintenance e.g changing light bulbs at all times. Basic consumables in stock.</t>
  </si>
  <si>
    <t>No organized maintenance activity.</t>
  </si>
  <si>
    <t>Limited laundry less than 3 days a week</t>
  </si>
  <si>
    <t>There must be adequate levels of lighting for guests’ safety and comfort in all public areas, including stairwells, corridors and car parks.</t>
  </si>
  <si>
    <t>Procedures for summoning assistance, in particular after hours, must also be made available.</t>
  </si>
  <si>
    <t>Functional video surveillance system is available, monitoring external and internal areas of the establishment.</t>
  </si>
  <si>
    <t>Website with direct booking option and guest reviews</t>
  </si>
  <si>
    <t>First Aid boxes available on demand in each department</t>
  </si>
  <si>
    <t>Dedicated clinic /recovery room</t>
  </si>
  <si>
    <t>Continuous training, including in-house programmes are available.</t>
  </si>
  <si>
    <t>Appropriate on the job training programme is formulated and maintained for operative staff.</t>
  </si>
  <si>
    <t>A person responsible for staff training is available.</t>
  </si>
  <si>
    <t>Staff are encouraged to participate in community/national activities</t>
  </si>
  <si>
    <t>Social activities are organized for staff at least twice a year</t>
  </si>
  <si>
    <t>For island resorts, this will include staff accommodation as well, with sizes in line with the regulations of the Public Health Section.</t>
  </si>
  <si>
    <t>The establishment is certified as a Seychelles Sustainable Tourism Label (SSTL) Hotel. N.B A hotel which is SSTL certified will qualify for 100% of the Sustainable Practices points.</t>
  </si>
  <si>
    <t>The hotel has a valid certification with any international accreditation body for quality, environmental or hygiene standards (eg: ISO, Green Globe, HACCP etc)</t>
  </si>
  <si>
    <t>Activities, Entertainment &amp; Recreation</t>
  </si>
  <si>
    <t>ADDRESS</t>
  </si>
  <si>
    <t>On-site representative must be contactable 24 hours, 7 days a week.</t>
  </si>
  <si>
    <t>Security must be available 24 hours a day.</t>
  </si>
  <si>
    <t>Location, Access and Exterior</t>
  </si>
  <si>
    <t>Adequate, appropriate and clearly illuminated  signage to guide guests to their rooms and various hotel facilities must be available. It must be legible, visible and in good condition.</t>
  </si>
  <si>
    <t>Guests and prospective guests must be given an accurate description of the amenities, facilities and services provided.</t>
  </si>
  <si>
    <t>Where available, the website of the hotel must be realistic, comprehensive, with up to date and accurate information.</t>
  </si>
  <si>
    <t>Appropriate and relevant guest information must be made available at Reception and must include in-house services; tourism service providers; emergency and fire exits; and literature covering all hotel/resort facilities. All information must be in English, French or other languages of the hotel’s main clientele.</t>
  </si>
  <si>
    <t>Free Wi-Fi is available at Reception</t>
  </si>
  <si>
    <t>Room keys or cards must be properly identified with appropriate room number or name.</t>
  </si>
  <si>
    <t>Plug adaptor is available on request, with applicable rates displayed (if applicable)</t>
  </si>
  <si>
    <t>Drinking glasses with coasters and lids must be provided or be individually wrapped.</t>
  </si>
  <si>
    <t>Information on swimming pool and other leisure facilities to include opening hours</t>
  </si>
  <si>
    <t>Food &amp; Beverage service hours</t>
  </si>
  <si>
    <t xml:space="preserve">Bathrooms must be well ventilated, either windows that open or have effective working extractors </t>
  </si>
  <si>
    <t>Corridors and stairs must be in good repair and free from obstruction.</t>
  </si>
  <si>
    <t>Levels of lighting in all public areas must be adequate for safety and comfort</t>
  </si>
  <si>
    <t xml:space="preserve">Acceptable standard of cleanliness. Clean and satisfactorily maintained. </t>
  </si>
  <si>
    <t>Extra toilet rolls are available.</t>
  </si>
  <si>
    <t>Toilet roll with holder must be available.</t>
  </si>
  <si>
    <t>Suitable hand washing and hand drying facilities must be available.</t>
  </si>
  <si>
    <t>Lidded and lined sanitary bin must be provided in each of the female toilet cubicles</t>
  </si>
  <si>
    <t>Hooks on the inside of each toilet cubicle door.</t>
  </si>
  <si>
    <t>All hotels must have at least one restaurant open 7 days a week.</t>
  </si>
  <si>
    <t>Kitchen must be located next to the restaurant or be immediately adjacent to it with access separate from public areas, and a separate staff entrance.</t>
  </si>
  <si>
    <t xml:space="preserve">Drainage must be connected to the central sewage disposal system where available. Where there is no sewage system, the disposal should be in line with the Planning Authority, Environment and Health Regulations. </t>
  </si>
  <si>
    <t>Appropriate pest control measures are in place and done regularly in accordance with health regulations to protect against insects/vermin.</t>
  </si>
  <si>
    <t>There must be a consistent supply of safe water conforming to local standards. Water from private sources must be appropriately treated.</t>
  </si>
  <si>
    <t>A functional alarm system must be available.</t>
  </si>
  <si>
    <t>The HR Department must maintain an updated file with all relevant information on each employee.</t>
  </si>
  <si>
    <t>Scheme of service and/or payment structure must be in conformity with regulations of the Ministry of Labour and Human Resources.</t>
  </si>
  <si>
    <t>NO GRADE</t>
  </si>
  <si>
    <t>No offer of help with luggage.</t>
  </si>
  <si>
    <t>Minimum size of 24sqm (Excluding bathrooms, balconies/terraces). Generous space to allow comfortable movement in the room.</t>
  </si>
  <si>
    <t xml:space="preserve">Room size is above 24 sqm (Excluding bathrooms, balconies/terraces).  Luxurious space designed for relaxation. </t>
  </si>
  <si>
    <t>1.1.1</t>
  </si>
  <si>
    <t>1.1.2</t>
  </si>
  <si>
    <t>1.2.1</t>
  </si>
  <si>
    <t>1.3.1</t>
  </si>
  <si>
    <t>1.3.2</t>
  </si>
  <si>
    <t>1.3.3</t>
  </si>
  <si>
    <t>1.3.4</t>
  </si>
  <si>
    <t>1.3.5</t>
  </si>
  <si>
    <t>1.3.6</t>
  </si>
  <si>
    <t>1.3.7</t>
  </si>
  <si>
    <t>1.3.8</t>
  </si>
  <si>
    <t>1.4.1</t>
  </si>
  <si>
    <t>1.4.2</t>
  </si>
  <si>
    <t>1.4.3</t>
  </si>
  <si>
    <t>1.4.4</t>
  </si>
  <si>
    <t>1.4.5</t>
  </si>
  <si>
    <t>1.4.6</t>
  </si>
  <si>
    <t>1.4.7</t>
  </si>
  <si>
    <t>1.4.8</t>
  </si>
  <si>
    <t>1.5.1</t>
  </si>
  <si>
    <t>1.5.2</t>
  </si>
  <si>
    <t>1.5.3</t>
  </si>
  <si>
    <t>1.5.4</t>
  </si>
  <si>
    <t>1.5.5</t>
  </si>
  <si>
    <t>2.1.1</t>
  </si>
  <si>
    <t>2.1.2</t>
  </si>
  <si>
    <t>2.1.3</t>
  </si>
  <si>
    <t>2.2.1</t>
  </si>
  <si>
    <t>2.2.2</t>
  </si>
  <si>
    <t>2.2.3</t>
  </si>
  <si>
    <t>2.2.4</t>
  </si>
  <si>
    <t>2.2.5</t>
  </si>
  <si>
    <t>2.2.6</t>
  </si>
  <si>
    <t>2.2.7</t>
  </si>
  <si>
    <t>2.2.8</t>
  </si>
  <si>
    <t>2.2.9</t>
  </si>
  <si>
    <t>2.2.10</t>
  </si>
  <si>
    <t>2.3.1</t>
  </si>
  <si>
    <t>2.3.2</t>
  </si>
  <si>
    <t>2.3.3</t>
  </si>
  <si>
    <t>2.3.4</t>
  </si>
  <si>
    <t>2.3.5</t>
  </si>
  <si>
    <t>2.4.1</t>
  </si>
  <si>
    <t>2.4.2</t>
  </si>
  <si>
    <t>2.4.3</t>
  </si>
  <si>
    <t>2.4.4</t>
  </si>
  <si>
    <t>2.4.5</t>
  </si>
  <si>
    <t>2.4.6</t>
  </si>
  <si>
    <t>2.5.1</t>
  </si>
  <si>
    <t>2.5.2</t>
  </si>
  <si>
    <t>2.5.3</t>
  </si>
  <si>
    <t>2.5.4</t>
  </si>
  <si>
    <t>2.5.5</t>
  </si>
  <si>
    <t>2.5.6</t>
  </si>
  <si>
    <t>2.5.7</t>
  </si>
  <si>
    <t>2.5.8</t>
  </si>
  <si>
    <t>2.6.1</t>
  </si>
  <si>
    <t>2.6.2</t>
  </si>
  <si>
    <t>2.6.3</t>
  </si>
  <si>
    <t>2.6.4</t>
  </si>
  <si>
    <t>2.6.5</t>
  </si>
  <si>
    <t>2.6.6</t>
  </si>
  <si>
    <t>2.6.7</t>
  </si>
  <si>
    <t>2.6.8</t>
  </si>
  <si>
    <t>2.6.9</t>
  </si>
  <si>
    <t>2.6.10</t>
  </si>
  <si>
    <t>2.6.11</t>
  </si>
  <si>
    <t>2.6.12</t>
  </si>
  <si>
    <t>2.6.13</t>
  </si>
  <si>
    <t>2.7.1</t>
  </si>
  <si>
    <t>2.7.2</t>
  </si>
  <si>
    <t>2.7.3</t>
  </si>
  <si>
    <t>2.7.4</t>
  </si>
  <si>
    <t>2.7.5</t>
  </si>
  <si>
    <t>2.7.6</t>
  </si>
  <si>
    <t>2.7.7</t>
  </si>
  <si>
    <t>2.7.8</t>
  </si>
  <si>
    <t>2.7.9</t>
  </si>
  <si>
    <t>2.8.1</t>
  </si>
  <si>
    <t>2.8.2</t>
  </si>
  <si>
    <t>2.8.3</t>
  </si>
  <si>
    <t>2.8.4</t>
  </si>
  <si>
    <t>2.8.7</t>
  </si>
  <si>
    <t>2.8.8</t>
  </si>
  <si>
    <t>2.8.9</t>
  </si>
  <si>
    <t>2.8.10</t>
  </si>
  <si>
    <t>2.8.11</t>
  </si>
  <si>
    <t>2.8.12</t>
  </si>
  <si>
    <t>3.1.1</t>
  </si>
  <si>
    <t>3.1.2</t>
  </si>
  <si>
    <t>3.1.3</t>
  </si>
  <si>
    <t>3.1.4</t>
  </si>
  <si>
    <t>3.1.5</t>
  </si>
  <si>
    <t>3.1.6</t>
  </si>
  <si>
    <t>3.1.7</t>
  </si>
  <si>
    <t>3.1.8</t>
  </si>
  <si>
    <t>3.2.1</t>
  </si>
  <si>
    <t>3.2.2</t>
  </si>
  <si>
    <t>3.2.3</t>
  </si>
  <si>
    <t>3.2.4</t>
  </si>
  <si>
    <t>3.2.5</t>
  </si>
  <si>
    <t>3.2.6</t>
  </si>
  <si>
    <t>3.2.7</t>
  </si>
  <si>
    <t>3.2.8</t>
  </si>
  <si>
    <t>3.2.9</t>
  </si>
  <si>
    <t>3.3.1</t>
  </si>
  <si>
    <t>3.3.2</t>
  </si>
  <si>
    <t>3.3.3</t>
  </si>
  <si>
    <t>3.3.4</t>
  </si>
  <si>
    <t>3.3.5</t>
  </si>
  <si>
    <t>3.3.6</t>
  </si>
  <si>
    <t>3.3.7</t>
  </si>
  <si>
    <t>3.3.8</t>
  </si>
  <si>
    <t>3.3.9</t>
  </si>
  <si>
    <t>3.3.10</t>
  </si>
  <si>
    <t>3.3.11</t>
  </si>
  <si>
    <t>3.3.13</t>
  </si>
  <si>
    <t>3.4.1</t>
  </si>
  <si>
    <t>3.4.2</t>
  </si>
  <si>
    <t>3.4.3</t>
  </si>
  <si>
    <t>3.4.4</t>
  </si>
  <si>
    <t>3.4.5</t>
  </si>
  <si>
    <t>3.4.6</t>
  </si>
  <si>
    <t>3.4.7</t>
  </si>
  <si>
    <t>3.4.8</t>
  </si>
  <si>
    <t>3.4.9</t>
  </si>
  <si>
    <t>3.5.2</t>
  </si>
  <si>
    <t>3.5.3</t>
  </si>
  <si>
    <t>3.5.4</t>
  </si>
  <si>
    <t>3.5.5</t>
  </si>
  <si>
    <t>3.5.6</t>
  </si>
  <si>
    <t>3.5.7</t>
  </si>
  <si>
    <t>3.5.8</t>
  </si>
  <si>
    <t>3.5.9</t>
  </si>
  <si>
    <t>3.5.10</t>
  </si>
  <si>
    <t>3.5.11</t>
  </si>
  <si>
    <t>3.5.12</t>
  </si>
  <si>
    <t>3.5.13</t>
  </si>
  <si>
    <t>3.5.14</t>
  </si>
  <si>
    <t>3.5.15</t>
  </si>
  <si>
    <t>3.5.16</t>
  </si>
  <si>
    <t>3.5.17</t>
  </si>
  <si>
    <t>3.5.18</t>
  </si>
  <si>
    <t>3.5.19</t>
  </si>
  <si>
    <t>3.5.20</t>
  </si>
  <si>
    <t>3.5.21</t>
  </si>
  <si>
    <t>3.5.22</t>
  </si>
  <si>
    <t>3.5.23</t>
  </si>
  <si>
    <t>3.5.24</t>
  </si>
  <si>
    <t>3.5.25</t>
  </si>
  <si>
    <t>3.5.26</t>
  </si>
  <si>
    <t>3.5.27</t>
  </si>
  <si>
    <t>3.5.29</t>
  </si>
  <si>
    <t>3.6.1</t>
  </si>
  <si>
    <t>3.6.2</t>
  </si>
  <si>
    <t>3.6.3</t>
  </si>
  <si>
    <t>3.6.4</t>
  </si>
  <si>
    <t>3.6.5</t>
  </si>
  <si>
    <t>3.7.1</t>
  </si>
  <si>
    <t>3.7.2</t>
  </si>
  <si>
    <t>3.7.3</t>
  </si>
  <si>
    <t>3.7.4</t>
  </si>
  <si>
    <t>3.8.1</t>
  </si>
  <si>
    <t>3.8.2</t>
  </si>
  <si>
    <t>3.8.3</t>
  </si>
  <si>
    <t>3.8.4</t>
  </si>
  <si>
    <t>3.8.5</t>
  </si>
  <si>
    <t>3.8.6</t>
  </si>
  <si>
    <t>3.9.1</t>
  </si>
  <si>
    <t>3.9.2</t>
  </si>
  <si>
    <t>3.9.3</t>
  </si>
  <si>
    <t>3.9.4</t>
  </si>
  <si>
    <t>3.10.1</t>
  </si>
  <si>
    <t>3.10.2</t>
  </si>
  <si>
    <t>3.10.3</t>
  </si>
  <si>
    <t>3.10.4</t>
  </si>
  <si>
    <t>3.10.5</t>
  </si>
  <si>
    <t>3.10.6</t>
  </si>
  <si>
    <t>3.11.1</t>
  </si>
  <si>
    <t>3.11.2</t>
  </si>
  <si>
    <t>3.11.3</t>
  </si>
  <si>
    <t>3.11.4</t>
  </si>
  <si>
    <t>3.11.5</t>
  </si>
  <si>
    <t>3.11.6</t>
  </si>
  <si>
    <t>3.12.1</t>
  </si>
  <si>
    <t>3.12.2</t>
  </si>
  <si>
    <t>3.12.3</t>
  </si>
  <si>
    <t>3.12.4</t>
  </si>
  <si>
    <t>3.12.5</t>
  </si>
  <si>
    <t>3.12.6</t>
  </si>
  <si>
    <t>3.13.1</t>
  </si>
  <si>
    <t>3.13.2</t>
  </si>
  <si>
    <t>4.1.1</t>
  </si>
  <si>
    <t>4.1.2</t>
  </si>
  <si>
    <t>4.1.3</t>
  </si>
  <si>
    <t>4.1.4</t>
  </si>
  <si>
    <t>4.1.5</t>
  </si>
  <si>
    <t>4.1.6</t>
  </si>
  <si>
    <t>4.2.1</t>
  </si>
  <si>
    <t>4.2.2</t>
  </si>
  <si>
    <t>4.2.3</t>
  </si>
  <si>
    <t>4.2.4</t>
  </si>
  <si>
    <t>4.2.5</t>
  </si>
  <si>
    <t>4.2.6</t>
  </si>
  <si>
    <t>4.3.1</t>
  </si>
  <si>
    <t>4.3.2</t>
  </si>
  <si>
    <t>4.3.3</t>
  </si>
  <si>
    <t>4.3.4</t>
  </si>
  <si>
    <t>4.3.5</t>
  </si>
  <si>
    <t>4.3.6</t>
  </si>
  <si>
    <t>4.3.7</t>
  </si>
  <si>
    <t>4.3.8</t>
  </si>
  <si>
    <t>4.3.9</t>
  </si>
  <si>
    <t>4.3.10</t>
  </si>
  <si>
    <t>4.3.11</t>
  </si>
  <si>
    <t>4.3.12</t>
  </si>
  <si>
    <t>4.3.13</t>
  </si>
  <si>
    <t>4.3.14</t>
  </si>
  <si>
    <t>4.3.15</t>
  </si>
  <si>
    <t>4.4.1</t>
  </si>
  <si>
    <t>4.4.2</t>
  </si>
  <si>
    <t>4.4.3</t>
  </si>
  <si>
    <t>4.4.4</t>
  </si>
  <si>
    <t>4.4.5</t>
  </si>
  <si>
    <t>4.5.1</t>
  </si>
  <si>
    <t>4.5.2</t>
  </si>
  <si>
    <t>4.5.3</t>
  </si>
  <si>
    <t>4.5.4</t>
  </si>
  <si>
    <t>4.5.5</t>
  </si>
  <si>
    <t>4.5.6</t>
  </si>
  <si>
    <t>4.6.1</t>
  </si>
  <si>
    <t>4.6.2</t>
  </si>
  <si>
    <t>4.6.3</t>
  </si>
  <si>
    <t>4.6.4</t>
  </si>
  <si>
    <t>4.6.5</t>
  </si>
  <si>
    <t>4.6.6</t>
  </si>
  <si>
    <t>4.7.1</t>
  </si>
  <si>
    <t>4.7.2</t>
  </si>
  <si>
    <t>4.7.3</t>
  </si>
  <si>
    <t>4.7.4</t>
  </si>
  <si>
    <t>4.7.5</t>
  </si>
  <si>
    <t>5.3.1</t>
  </si>
  <si>
    <t>5.3.3</t>
  </si>
  <si>
    <t>5.3.4</t>
  </si>
  <si>
    <t>5.3.5</t>
  </si>
  <si>
    <t>5.4.1</t>
  </si>
  <si>
    <t>5.4.2</t>
  </si>
  <si>
    <t>5.4.3</t>
  </si>
  <si>
    <t>5.4.4</t>
  </si>
  <si>
    <t>5.4.5</t>
  </si>
  <si>
    <t>5.4.6</t>
  </si>
  <si>
    <t>5.4.7</t>
  </si>
  <si>
    <t>5.5.1</t>
  </si>
  <si>
    <t>5.5.2</t>
  </si>
  <si>
    <t>5.5.3</t>
  </si>
  <si>
    <t>5.5.4</t>
  </si>
  <si>
    <t>5.5.5</t>
  </si>
  <si>
    <t>5.5.6</t>
  </si>
  <si>
    <t>6.1.1</t>
  </si>
  <si>
    <t>6.1.2</t>
  </si>
  <si>
    <t>6.1.3</t>
  </si>
  <si>
    <t>6.2.1</t>
  </si>
  <si>
    <t>6.2.2</t>
  </si>
  <si>
    <t>6.2.3</t>
  </si>
  <si>
    <t>6.2.4</t>
  </si>
  <si>
    <t>6.2.5</t>
  </si>
  <si>
    <t>6.2.6</t>
  </si>
  <si>
    <t>6.3.1</t>
  </si>
  <si>
    <t>6.3.2</t>
  </si>
  <si>
    <t>6.3.3</t>
  </si>
  <si>
    <t>6.3.4</t>
  </si>
  <si>
    <t>6.3.5</t>
  </si>
  <si>
    <t>6.3.6</t>
  </si>
  <si>
    <t>6.3.7</t>
  </si>
  <si>
    <t>6.4.1</t>
  </si>
  <si>
    <t>6.4.2</t>
  </si>
  <si>
    <t>6.4.3</t>
  </si>
  <si>
    <t>6.4.4</t>
  </si>
  <si>
    <t>6.4.5</t>
  </si>
  <si>
    <t>6.4.6</t>
  </si>
  <si>
    <t>6.5.1</t>
  </si>
  <si>
    <t>6.5.2</t>
  </si>
  <si>
    <t>6.5.3</t>
  </si>
  <si>
    <t>6.5.4</t>
  </si>
  <si>
    <t>6.5.5</t>
  </si>
  <si>
    <t>6.5.6</t>
  </si>
  <si>
    <t>6.6.1</t>
  </si>
  <si>
    <t>6.6.2</t>
  </si>
  <si>
    <t>6.6.3</t>
  </si>
  <si>
    <t>6.6.4</t>
  </si>
  <si>
    <t>6.7.1</t>
  </si>
  <si>
    <t>6.7.2</t>
  </si>
  <si>
    <t>6.7.3</t>
  </si>
  <si>
    <t>6.7.4</t>
  </si>
  <si>
    <t>6.7.5</t>
  </si>
  <si>
    <t>6.8.1</t>
  </si>
  <si>
    <t>6.8.3</t>
  </si>
  <si>
    <t>6.8.4</t>
  </si>
  <si>
    <t>6.10.1</t>
  </si>
  <si>
    <t>6.10.2</t>
  </si>
  <si>
    <t>6.10.3</t>
  </si>
  <si>
    <t>6.10.4</t>
  </si>
  <si>
    <t>6.11.1</t>
  </si>
  <si>
    <t>6.11.2</t>
  </si>
  <si>
    <t>6.12.1</t>
  </si>
  <si>
    <t>6.12.2</t>
  </si>
  <si>
    <t>6.12.3</t>
  </si>
  <si>
    <t>8.1.1</t>
  </si>
  <si>
    <t>8.1.3</t>
  </si>
  <si>
    <t>8.1.4</t>
  </si>
  <si>
    <t>8.1.5</t>
  </si>
  <si>
    <t>8.1.6</t>
  </si>
  <si>
    <t>8.1.7</t>
  </si>
  <si>
    <t>8.1.8</t>
  </si>
  <si>
    <t>8.1.9</t>
  </si>
  <si>
    <t>8.1.10</t>
  </si>
  <si>
    <t>8.1.11</t>
  </si>
  <si>
    <t>8.1.12</t>
  </si>
  <si>
    <t>8.1.13</t>
  </si>
  <si>
    <t>8.2.1</t>
  </si>
  <si>
    <t>8.2.2</t>
  </si>
  <si>
    <t>8.2.3</t>
  </si>
  <si>
    <t>8.2.4</t>
  </si>
  <si>
    <t>8.2.6</t>
  </si>
  <si>
    <t>8.3.1</t>
  </si>
  <si>
    <t>8.3.2</t>
  </si>
  <si>
    <t>8.3.3</t>
  </si>
  <si>
    <t>8.3.4</t>
  </si>
  <si>
    <t>8.3.5</t>
  </si>
  <si>
    <t>9.1.1</t>
  </si>
  <si>
    <t>9.1.2</t>
  </si>
  <si>
    <t>9.1.3</t>
  </si>
  <si>
    <t>9.1.4</t>
  </si>
  <si>
    <t>9.1.5</t>
  </si>
  <si>
    <t>9.1.6</t>
  </si>
  <si>
    <t>9.1.7</t>
  </si>
  <si>
    <t>9.1.8</t>
  </si>
  <si>
    <t>9.2.1</t>
  </si>
  <si>
    <t>9.2.2</t>
  </si>
  <si>
    <t>9.2.3</t>
  </si>
  <si>
    <t>9.2.4</t>
  </si>
  <si>
    <t>9.2.5</t>
  </si>
  <si>
    <t>9.3.1</t>
  </si>
  <si>
    <t>9.3.2</t>
  </si>
  <si>
    <t>9.3.3</t>
  </si>
  <si>
    <t>9.3.4</t>
  </si>
  <si>
    <t>9.3.5</t>
  </si>
  <si>
    <t>9.4.1</t>
  </si>
  <si>
    <t>9.5.1</t>
  </si>
  <si>
    <t>9.5.2</t>
  </si>
  <si>
    <t>9.5.4</t>
  </si>
  <si>
    <t>9.5.5</t>
  </si>
  <si>
    <t>9.5.6</t>
  </si>
  <si>
    <t>9.5.7</t>
  </si>
  <si>
    <t>9.5.10</t>
  </si>
  <si>
    <t>9.5.11</t>
  </si>
  <si>
    <t>9.5.12</t>
  </si>
  <si>
    <t>9.5.13</t>
  </si>
  <si>
    <t>9.5.14</t>
  </si>
  <si>
    <t>9.6.1</t>
  </si>
  <si>
    <t>9.6.2</t>
  </si>
  <si>
    <t>9.7.1</t>
  </si>
  <si>
    <t>9.7.2</t>
  </si>
  <si>
    <t>9.7.4</t>
  </si>
  <si>
    <t>9.8.1</t>
  </si>
  <si>
    <t>9.8.2</t>
  </si>
  <si>
    <t>9.8.3</t>
  </si>
  <si>
    <t>9.8.4</t>
  </si>
  <si>
    <t>9.8.5</t>
  </si>
  <si>
    <t>9.8.6</t>
  </si>
  <si>
    <t>9.8.7</t>
  </si>
  <si>
    <t>9.8.8</t>
  </si>
  <si>
    <t>9.8.9</t>
  </si>
  <si>
    <t>9.8.10</t>
  </si>
  <si>
    <t>9.8.11</t>
  </si>
  <si>
    <t>9.8.12</t>
  </si>
  <si>
    <t>9.8.13</t>
  </si>
  <si>
    <t>9.8.14</t>
  </si>
  <si>
    <t>9.8.15</t>
  </si>
  <si>
    <t>9.8.16</t>
  </si>
  <si>
    <t>9.8.17</t>
  </si>
  <si>
    <t>9.8.18</t>
  </si>
  <si>
    <t>9.8.19</t>
  </si>
  <si>
    <t>9.8.20</t>
  </si>
  <si>
    <t>9.8.21</t>
  </si>
  <si>
    <t>9.8.22</t>
  </si>
  <si>
    <t>9.8.23</t>
  </si>
  <si>
    <t>9.8.24</t>
  </si>
  <si>
    <t>9.8.25</t>
  </si>
  <si>
    <t>9.8.26</t>
  </si>
  <si>
    <t>9.8.27</t>
  </si>
  <si>
    <t xml:space="preserve">NAME OF HOTEL  </t>
  </si>
  <si>
    <t>EXPLANATORY NOTE</t>
  </si>
  <si>
    <t>Basic uniform that is neat and tidy, well fitted and well pressed. Uniform in satisfactory state of repair.</t>
  </si>
  <si>
    <t>2.6.14</t>
  </si>
  <si>
    <t>2.6.15</t>
  </si>
  <si>
    <t>Reception is serviced for a minimum of 10 hours. A means of summoning assistance must be available at unattended times.</t>
  </si>
  <si>
    <t>Room number or names must be legible and visible</t>
  </si>
  <si>
    <t>Safe large enough for 13” laptop, securely bolted and with operating instructions.</t>
  </si>
  <si>
    <t>Small safe bolted down for security purposes with operating instructions.</t>
  </si>
  <si>
    <t>3.6.6</t>
  </si>
  <si>
    <t xml:space="preserve">Acceptable quality materials used. Plain and simple design. </t>
  </si>
  <si>
    <t>Fruit basket placed in all rooms at time of check in.</t>
  </si>
  <si>
    <t>Fruit basket placed in VIP rooms and honeymoon rooms only at time of check in.</t>
  </si>
  <si>
    <t>Wide selection of tea, coffee, sugar and milk is available. (4 types of tea; 2 types of coffee; sweetener; in addition to brown and white sugar).</t>
  </si>
  <si>
    <t>Umbrellas are available in the room.</t>
  </si>
  <si>
    <t>Umbrella provided on request.</t>
  </si>
  <si>
    <t>Iron and ironing board is available on request.</t>
  </si>
  <si>
    <t>Bedroom slippers of appropriate quality are provided in two different sizes.</t>
  </si>
  <si>
    <t>Bedroom slippers of appropriate quality provided in each room (for 2 persons)</t>
  </si>
  <si>
    <t>Guest Information kit detailing the following must be available in English, French or other languages of the hotels main clientele;</t>
  </si>
  <si>
    <t>Turndown Service provided on request.</t>
  </si>
  <si>
    <t>3.13.3</t>
  </si>
  <si>
    <t>Soap dishes</t>
  </si>
  <si>
    <t>Magnifying mirror</t>
  </si>
  <si>
    <t>Adequate shelf space should be provided adjacent to hand basin, with sufficient space provided to store two guests toiletries.</t>
  </si>
  <si>
    <t>Gloomy, poor lighting, badly placed, ageing, damaged light fittings.</t>
  </si>
  <si>
    <t xml:space="preserve">One or two items from the above list of acceptable quality. </t>
  </si>
  <si>
    <t>5.1.1</t>
  </si>
  <si>
    <t>5.1.2</t>
  </si>
  <si>
    <t>Acceptable style and quality décor and finishes. Use of wall hangings, pictures, etc. Satisfactory workmanship.</t>
  </si>
  <si>
    <t>6.6.5</t>
  </si>
  <si>
    <t>Potential allergens identified on menus</t>
  </si>
  <si>
    <t>6.11.4</t>
  </si>
  <si>
    <t>6.11.5</t>
  </si>
  <si>
    <t>6.13.1</t>
  </si>
  <si>
    <t>6.13.2</t>
  </si>
  <si>
    <t>9.6.</t>
  </si>
  <si>
    <t>9.8.</t>
  </si>
  <si>
    <t>A sign indicating the reception must be available, clean and legible.</t>
  </si>
  <si>
    <t>A central safe deposit must be available at the reception or alternatively can be available in each guestroom.</t>
  </si>
  <si>
    <t>Online bookings are replied to promptly, in less than 8 hours</t>
  </si>
  <si>
    <t>Spare and convenient power points provided in each room.</t>
  </si>
  <si>
    <t>Voltage indicated on all sockets.</t>
  </si>
  <si>
    <t xml:space="preserve">Spare and convenient international power points provided at desk level/dressing table. </t>
  </si>
  <si>
    <t>3.6.7</t>
  </si>
  <si>
    <t>Very good quality wall covering, flooring and ceiling. Evidence of coordinated design with additional attractive design. Very good finish. Eye catching features of interest.</t>
  </si>
  <si>
    <t>Use of good quality materials. Coordinated design with additional attractive features and finishes.</t>
  </si>
  <si>
    <t xml:space="preserve">Fully functional dining tables and chairs of lower quality. </t>
  </si>
  <si>
    <t>Wine Selection &amp; Service</t>
  </si>
  <si>
    <t>Bar Furnishings &amp; Decor</t>
  </si>
  <si>
    <t>6.12.4</t>
  </si>
  <si>
    <t>6.12.5</t>
  </si>
  <si>
    <t>Décor and furniture are tired and dated in appearance and no longer comfortable. Several maintenance issues to be addressed. Noise levels interfere with guests’ privacy. Little space for the volume of traffic and the needs of guests. Poor standard of cleanliness overall.</t>
  </si>
  <si>
    <t>6.14.1</t>
  </si>
  <si>
    <t>6.14.2</t>
  </si>
  <si>
    <t>6.14.3</t>
  </si>
  <si>
    <t>6.14.4</t>
  </si>
  <si>
    <t>6.14.5</t>
  </si>
  <si>
    <t>Bar Furnishings &amp; Décor</t>
  </si>
  <si>
    <t>9.8.28</t>
  </si>
  <si>
    <t>Electronic keys presented in key card holders with essential hotel information printed on them where applicable.  Spare keys available on request.</t>
  </si>
  <si>
    <t>Traditional style keys with room number/ name clearly identified (basic hotel information may be printed out and handed to guest with key)</t>
  </si>
  <si>
    <t xml:space="preserve">Porter service is available 10 hrs. </t>
  </si>
  <si>
    <t>Porter services available on request.</t>
  </si>
  <si>
    <t>Luggage room provided for the storage of umbrellas and items of luggage.</t>
  </si>
  <si>
    <t xml:space="preserve">Reception Service Hours available 18 hrs. </t>
  </si>
  <si>
    <t>Entrance doors must be solid, in good condition and clean. Secure locking system is available to ensure guest privacy inside the room. Chipboard/plywood are not acceptable.</t>
  </si>
  <si>
    <t>Double locking system is available. This can also be in the form of safety chain or safety bar.</t>
  </si>
  <si>
    <t>Local arts and crafts are present in the décor.</t>
  </si>
  <si>
    <t>3.5.28</t>
  </si>
  <si>
    <t>Hair dryer in working order provided on request.</t>
  </si>
  <si>
    <t>3.6.8</t>
  </si>
  <si>
    <t>Good quality wooden or plastic hangers; preferably anti-theft.</t>
  </si>
  <si>
    <t>A minimum of 6 identical hangers must be provided (3 per person, wire hangers are not acceptable).</t>
  </si>
  <si>
    <t>Wooden floors that have aged - now in need of a new coat of varnish, with worn and stained rugs. Missing tiles and obvious chips. Poor quality sagging ceilings and evidence of water seepage. Stained paintwork, old and amateurishly done.</t>
  </si>
  <si>
    <t>Guest information is presented in a good quality folder.</t>
  </si>
  <si>
    <t>Guest information is presented in a simple folder.</t>
  </si>
  <si>
    <t>Invitation to guests for a daily or weekly "Manager's hour".</t>
  </si>
  <si>
    <t>Materials of basic quality used.  Basic appearance, clean and neat.</t>
  </si>
  <si>
    <t xml:space="preserve">Standard sized bath or shower. Sturdy bath or good quality shower with screen or curtain. Good quality fixtures and fittings throughout and in good condition. Matching coordinated styles. </t>
  </si>
  <si>
    <t xml:space="preserve">Smaller sized bath or shower. Shower screen or satisfactory quality curtain. Satisfactory quality bathroom fixtures and fittings. </t>
  </si>
  <si>
    <t>Adequate range including bath and hand towels of good quality provided per guest.</t>
  </si>
  <si>
    <t xml:space="preserve">Towels of acceptable quality provided per guest. </t>
  </si>
  <si>
    <t xml:space="preserve">Basic quality lighting fixtures. </t>
  </si>
  <si>
    <t>5.3.2</t>
  </si>
  <si>
    <t>5.4.8</t>
  </si>
  <si>
    <t>Elements of local arts and culture must be present in the décor, such as prints and or photographs depicting local scenes, historical, or heritage related images.</t>
  </si>
  <si>
    <t>Separate male and female toilet facilities must be provided and clearly designated with appropriate clear and legible signage.</t>
  </si>
  <si>
    <t>Low standard of housekeeping. Dirt and dust on all surfaces. Long term encrusted grime. Dirt and hairs on floor in corners. Flooring around toilet stained and smelly.</t>
  </si>
  <si>
    <t>5.5.7</t>
  </si>
  <si>
    <t>Toilet brush with holder/cover are available and clean.</t>
  </si>
  <si>
    <t>Individual cotton hand towels for hand drying are provided.</t>
  </si>
  <si>
    <t>Wooden floors that have aged now in need of a new coat of varnish, with worn and stained rugs. Missing tiles and obvious chips. Poor quality sagging ceilings and evidence of water seepage. Stained paintwork, old and amateurishly done.</t>
  </si>
  <si>
    <t>Lunch/Dinner Quality and Presentation</t>
  </si>
  <si>
    <t xml:space="preserve">Limited range of common alcoholic and non-alcoholic beverage options. </t>
  </si>
  <si>
    <t>Bar and table service. Good range of alcoholic and soft drinks including premium brands. Wines by the glass. Nibbles available as extras. Local beers and spirits available. Sufficient refrigeration units or cooling systems available. A wine chiller is available. Sufficient range of glassware appropriate for the service of different range of drinks.</t>
  </si>
  <si>
    <t>Bar and table service. Very good range of alcoholic and soft drinks including premium brands for common spirits. Draft and bottled beers and wines by the glass. Nibbles provided with drinks. Local beers and spirits available. Cocktail menu. Sufficient refrigeration units or cooling systems available. A wine chiller is available. Sufficient range of glassware appropriate for the service of different range of drinks.</t>
  </si>
  <si>
    <t>Bar and table service. Excellent range of international alcoholic and and non-alcoholic drinks including premium brands. International wine list. Draft and bottled beers. Nibbles provided with drinks. Local beers and spirits available. Sufficient refrigeration units or cooling systems available. A wine chiller is available.Extensive cocktail menu with house special. Excellent range of glassware appropriate for the service of different range of drinks.</t>
  </si>
  <si>
    <t>Acceptable range of common alcoholic and non-alcoholic drinks, including local beverages.</t>
  </si>
  <si>
    <t>Where there is no separate bar, the hotel will not qualify for the points in this section.</t>
  </si>
  <si>
    <t>6.12.6</t>
  </si>
  <si>
    <t>Sommelier service is available</t>
  </si>
  <si>
    <t>6.9.1</t>
  </si>
  <si>
    <t>6.9.2</t>
  </si>
  <si>
    <t>6.9.3</t>
  </si>
  <si>
    <t>6.9.4</t>
  </si>
  <si>
    <t>6.9.5</t>
  </si>
  <si>
    <t>A dedicated receiving area is provided, suitably equipped with scales, and with walls and floors that are durable, impervious and easy to clean and disinfect.</t>
  </si>
  <si>
    <t>A central canopy / extractor hood is available over the main cooking area / ovens and salamanders. Same is well serviced and effective.</t>
  </si>
  <si>
    <t>All areas of the kitchen and ancillary facilities are rodent and pest proof. Fly proof mesh is in good condition and clean. Insectocuters are available and are strategically placed.</t>
  </si>
  <si>
    <t>There are sufficient number of waste bins. All bins are lined with appropriate waste bags and have lids. Waste is collected from the kitchen on a regular basis.</t>
  </si>
  <si>
    <t>Separate waste bins for organic and non-organic material with covers are available.</t>
  </si>
  <si>
    <t>A ventilated Garbage Room/Area is available, enclosed, rodent and insect proof, clean and well maintained.</t>
  </si>
  <si>
    <t xml:space="preserve">All drains in and around the kitchen are covered and connected to the drainage system of the buildings via the grease trap. </t>
  </si>
  <si>
    <t>All floors have a gentle slope towards the drainage point.</t>
  </si>
  <si>
    <t>Sufficient ventilation is provided either naturally or artificially.</t>
  </si>
  <si>
    <t>There must be appropriate back up sources of power (backup generator or emergency lights) in case of failure of main supply. (Approval of PUC requirement)</t>
  </si>
  <si>
    <t>Cleaning schedules for public areas is in place showing periodic cleaning procedures</t>
  </si>
  <si>
    <t>Double entry doors is provided to the restaurant to facilitate staff coming in or out.</t>
  </si>
  <si>
    <t>The kitchen has clearly designated hot area, cold preparation area, scullery, fish preparation/butchery, dry and cold storage facilities.</t>
  </si>
  <si>
    <t>Worktops and preparation tables are of hard durable material such as stainless steel or granite surface so that they can be easily cleaned and disinfected.</t>
  </si>
  <si>
    <t>Ceiling is in good condition, clean and without damage.</t>
  </si>
  <si>
    <t xml:space="preserve">Natural and artificial lighting of sufficient intensity is provided. </t>
  </si>
  <si>
    <t>Hand washing and drying facilities are provided. Running hot and cold water is available at all times, together with an antibacterial soap dispenser.</t>
  </si>
  <si>
    <t>Room service not available.</t>
  </si>
  <si>
    <t xml:space="preserve">8 hour room service available. Reasonable selection of items on offer. </t>
  </si>
  <si>
    <t>Express service available 2 hours or less. (This should be clearly stated in the information kit/laundry services information)</t>
  </si>
  <si>
    <t>Closed circuit TV (CCTV) in public areas.</t>
  </si>
  <si>
    <t>Continuous First Aid training program for staff.</t>
  </si>
  <si>
    <t>Depending on the size and organizational structure of the establishment, there should be at least one suitably qualified and experienced person to assist in the day to day operations. For establishments of 50 rooms and above, an appropriately qualified person should supervise each department.</t>
  </si>
  <si>
    <t>8.2.5</t>
  </si>
  <si>
    <t>There is a dedicated person responsible for staff welfare</t>
  </si>
  <si>
    <t>Garden watering is done either early morning or late afternoon to minimize evaporation.</t>
  </si>
  <si>
    <t>The hotel has a purchasing policy which favours local suppliers, environmentally friendly products e.g., building materials, capital goods, food, consumables. (Documentation to be made available)</t>
  </si>
  <si>
    <t>The hotel monitors usage of waste, water and energy vis-à-vis occupancy with the aim to reduce consumption over time. (Extract to be made available)</t>
  </si>
  <si>
    <t xml:space="preserve">Reception Service Hours available 14 hrs. </t>
  </si>
  <si>
    <t>Full laundry service available 7 days a week. (Where this service is contracted out, the hotel will still qualify for these points subject to relevant documentation/contract being made available)</t>
  </si>
  <si>
    <t>Limited laundry service minimum 3 days a week.</t>
  </si>
  <si>
    <t>Dry cleaning service available</t>
  </si>
  <si>
    <t>Personalised greeting for each guest or a present in the room.</t>
  </si>
  <si>
    <t>E-version or daily newspapers are provided, both local and international.</t>
  </si>
  <si>
    <t>Operator assisted calls from the room for 14 hours.</t>
  </si>
  <si>
    <t>Double bed minimum sizes of 2m x 2m. Single bed minimum size of 1m x 2m. High quality mattress (height of at least 22cm) which offers enhanced comfort such as memory foam and is clean and well kept. Bed bases in excellent condition and if they are visible should blend in with the décor.  Excellent quality decorative headboards offering comfort.</t>
  </si>
  <si>
    <t>Double bed minimum sizes of 1.8m x 2m. Single bed minimum size of 0.9m x 2m. Very good quality mattresses height of at least 18 cm) and bed bases. Matching quality ensemble. Decorative headboards offering an element of comfort.</t>
  </si>
  <si>
    <t>Double bed minimum sizes of 1.8m x 1.9m. Single bed minimum size of 0.9m x 1.9m Good quality bed frames and modestly enhanced design and quality mattress (height of 13cm) and bed base. Good quality headboards required.</t>
  </si>
  <si>
    <t>Full turn-down service provided for all rooms. Bed turned down appropriately and complimentary sweet or chocolate placed on pillows. Bathrobe and slippers appropriately placed in relation to the bed. Room tidied, any trays taken away. Lights on and curtains drawn in the evening. Waste paper bins emptied. Bathroom towels replenished if necessary and bathroom tidied and cleaned if it has been used.</t>
  </si>
  <si>
    <t>Partial turndown service provided for all rooms. Room tidied, any trays taken away. Lights on and curtains drawn in the evening. Bed turned down.</t>
  </si>
  <si>
    <t>Guest Bathrooms</t>
  </si>
  <si>
    <t>Free Wi-Fi in public areas</t>
  </si>
  <si>
    <t>Restaurant &amp; Bar</t>
  </si>
  <si>
    <t>Business Practices</t>
  </si>
  <si>
    <t>Access and Exterior</t>
  </si>
  <si>
    <t>Pick Up Point on Mahe</t>
  </si>
  <si>
    <t xml:space="preserve">Arrival/Departure Point from Island </t>
  </si>
  <si>
    <t>1.6.1</t>
  </si>
  <si>
    <t>1.6.2</t>
  </si>
  <si>
    <t>1.6.3</t>
  </si>
  <si>
    <t>Potted plants or dried flower arrangements decorate the reception area.</t>
  </si>
  <si>
    <t>List of cultural, heritage sites and attractions</t>
  </si>
  <si>
    <t>Full time nurse is available on site</t>
  </si>
  <si>
    <t xml:space="preserve">M </t>
  </si>
  <si>
    <t>3.3.12</t>
  </si>
  <si>
    <t xml:space="preserve">Reservations are dealt with promptly, all necessary guest information is taken and confirmation provided. </t>
  </si>
  <si>
    <t>Adequate artificial or natural ventilation must be available.</t>
  </si>
  <si>
    <t>Walls, ceilings and floors must be well maintained; free from stains, cracks, without missing tiles.</t>
  </si>
  <si>
    <t xml:space="preserve">All hotels must have at least one public/coffee bar. </t>
  </si>
  <si>
    <t>Bar areas must be well maintained and clean and hygienic. All equipment including sinks, dishwasher, wash hand basins must be in good working order and clean.</t>
  </si>
  <si>
    <t>Cleaning schedules for public areas are in place showing weekly cleaning procedures</t>
  </si>
  <si>
    <t>Cleaning schedules for public areas are in place showing daily, weekly and periodic cleaning procedures</t>
  </si>
  <si>
    <t>NAME OF ASSESSOR (S)</t>
  </si>
  <si>
    <r>
      <t>The letter</t>
    </r>
    <r>
      <rPr>
        <b/>
        <sz val="10.5"/>
        <color theme="1"/>
        <rFont val="Calibri"/>
        <family val="2"/>
        <scheme val="minor"/>
      </rPr>
      <t xml:space="preserve"> “</t>
    </r>
    <r>
      <rPr>
        <sz val="10.5"/>
        <color theme="1"/>
        <rFont val="Calibri"/>
        <family val="2"/>
        <scheme val="minor"/>
      </rPr>
      <t>M” denotes that a particular requirement is mandatory for all premises regardless of potential star rating.</t>
    </r>
  </si>
  <si>
    <t>The letter “R” denotes that a particular item is a required criteria for that particular star rating.</t>
  </si>
  <si>
    <t>Where a section or a criterion does not apply to the hotel (as identified in the relevant sections), the respective points allocated to it will be deducted from the total applicable</t>
  </si>
  <si>
    <t>points.</t>
  </si>
  <si>
    <t>(where applicable).</t>
  </si>
  <si>
    <r>
      <t>Classification is determined by a combination of total points achieved</t>
    </r>
    <r>
      <rPr>
        <b/>
        <sz val="10.5"/>
        <color theme="1"/>
        <rFont val="Calibri"/>
        <family val="2"/>
        <scheme val="minor"/>
      </rPr>
      <t xml:space="preserve"> PLUS</t>
    </r>
    <r>
      <rPr>
        <sz val="10.5"/>
        <color theme="1"/>
        <rFont val="Calibri"/>
        <family val="2"/>
        <scheme val="minor"/>
      </rPr>
      <t xml:space="preserve"> a minimum of 85 per cent of the Required criteria for a particular classification  level </t>
    </r>
  </si>
  <si>
    <r>
      <t>Gardens and grounds must be neat and appropriately maintained</t>
    </r>
    <r>
      <rPr>
        <b/>
        <sz val="10.5"/>
        <color theme="1"/>
        <rFont val="Calibri"/>
        <family val="2"/>
        <scheme val="minor"/>
      </rPr>
      <t>.</t>
    </r>
  </si>
  <si>
    <r>
      <t xml:space="preserve">Pleasant and tidy garden and grounds appearance. </t>
    </r>
    <r>
      <rPr>
        <sz val="10.5"/>
        <rFont val="Calibri"/>
        <family val="2"/>
        <scheme val="minor"/>
      </rPr>
      <t>Good variety of plants, favouring native endemic species.</t>
    </r>
    <r>
      <rPr>
        <sz val="10.5"/>
        <color theme="1"/>
        <rFont val="Calibri"/>
        <family val="2"/>
        <scheme val="minor"/>
      </rPr>
      <t xml:space="preserve"> Even, smooth pathways. </t>
    </r>
  </si>
  <si>
    <r>
      <rPr>
        <sz val="10.5"/>
        <rFont val="Calibri"/>
        <family val="2"/>
        <scheme val="minor"/>
      </rPr>
      <t>Basic design of garden and landscaping.</t>
    </r>
    <r>
      <rPr>
        <sz val="10.5"/>
        <color theme="1"/>
        <rFont val="Calibri"/>
        <family val="2"/>
        <scheme val="minor"/>
      </rPr>
      <t xml:space="preserve">  Gardens and enclosed area around the establishment are kept tidy.</t>
    </r>
  </si>
  <si>
    <t>Good visual appeal, building with good quality materials.  Some additional external features to enhance appearance. A certain natural weathering could be acceptable. Good lighting and signage throughout the property.</t>
  </si>
  <si>
    <t xml:space="preserve">Plain architectural features with little visual appeal.  Paintwork well applied and clean.  Natural weathering evident.  Acceptable quality of lighting and signage throughout the property. </t>
  </si>
  <si>
    <t>Poor architectural features, with no visual appeal. External features such as windows, drains, etc. are functional. No obvious structural defects or damage. Paintwork shall be well applied and clean. Functional lighting and signage throughout the property.</t>
  </si>
  <si>
    <t>Evidence of regular servicing throughout the year,  attactive "natural" garden. Native species for landscaping and restoration, and measures are taken to avoid the introduction of invasive alien species. Even, smooth pathways.</t>
  </si>
  <si>
    <t xml:space="preserve">*Where a hotel does not provide a reception desk and ancillary facilities because these services are offered through dedicated butlers, points related to these physical facilities will be deducted from the total applicable points.  However relevant services offered by the butler will be scored.                                                                                                                                                                                                                                                                                                                                                                                                                                                                                                                                                                                                                                                                    </t>
  </si>
  <si>
    <t>Reception/ Lobby/Welcoming Area Furnishings &amp; Décor</t>
  </si>
  <si>
    <t>Adequate seating capacity must be available, and relative to the size of the property, volume of business and style of operation.</t>
  </si>
  <si>
    <t>* Where there is no formal reception, this criteria will apply to the welcoming area.</t>
  </si>
  <si>
    <t>Presentation &amp; Grooming of Reception Staff/Concierge/Porter</t>
  </si>
  <si>
    <t>*Where there are no reception staff but dedicated butlers, the below criteria will apply to them.</t>
  </si>
  <si>
    <t>*Where bookings are done through online booking platforms or DMCs, the hotel confirmation slip to the client should include these details.</t>
  </si>
  <si>
    <t xml:space="preserve">Pre-registration available, all information completed prior to check in. Registration forms presented for signature are printed on good quality paper with the hotel letterhead. </t>
  </si>
  <si>
    <t>Full registration process in place, all information taken and registration forms printed on standard photocopying paper.</t>
  </si>
  <si>
    <t xml:space="preserve">Appropriate registration process in place, relevant information taken.  Registration form printed on standard photocopy paper. </t>
  </si>
  <si>
    <t xml:space="preserve">Porterage provided automatically with a trolley/buggy of an appropriate quality capable of transporting various items of different sizes appropriately and safely. Porter service is available 24 hrs. Service is delivered in a friendly and efficient manner. </t>
  </si>
  <si>
    <t>Porterage provided with a trolley/buggy of an appropriate quality and size for safe transportation. Porter service is available 18 hrs. Service is delivered in an efficient manner.</t>
  </si>
  <si>
    <t>Bill presented is accurate, legible, with all charges clearly itemized and up to date. Receipt provided on departure together with a copy of the bill.</t>
  </si>
  <si>
    <t xml:space="preserve">*Where the resort offers all inclusive packages and one-off payments are done, these points will be deducted from the total applicable points. </t>
  </si>
  <si>
    <t>Guest satisfaction checked and guests encouraged to return again. (Copy of relevant questionnaire or link for online questionnaires must be made available for appropriate scoring)</t>
  </si>
  <si>
    <t>Dedicated luggage room is available, secure with restricted access and fitted out appropriately with shelving of different heights to accommodate luggage of various sizes. Weighing scales provided so guests luggage can be weighed.</t>
  </si>
  <si>
    <r>
      <t xml:space="preserve">Concierge services are available 24 hours. The list of services provided by the concierge needs to be made available. </t>
    </r>
    <r>
      <rPr>
        <i/>
        <sz val="10.5"/>
        <rFont val="Calibri"/>
        <family val="2"/>
        <scheme val="minor"/>
      </rPr>
      <t xml:space="preserve">(*To note that concierge services are over and above the general services provided by reception staff.) </t>
    </r>
  </si>
  <si>
    <t>Concierge services are available 16 hours. The list of services provided by concierge to be made available.</t>
  </si>
  <si>
    <t>Concierge services are available 12 hours. The list of services provided by concierge to be made available.</t>
  </si>
  <si>
    <r>
      <t xml:space="preserve">Uncoordinated style. Stained or worn upholstery. </t>
    </r>
    <r>
      <rPr>
        <sz val="10.5"/>
        <rFont val="Calibri"/>
        <family val="2"/>
        <scheme val="minor"/>
      </rPr>
      <t xml:space="preserve"> Furniture of a low quality material, poor construction, damaged, marked or scratched</t>
    </r>
  </si>
  <si>
    <r>
      <t xml:space="preserve">Mosquito nets </t>
    </r>
    <r>
      <rPr>
        <sz val="10.5"/>
        <rFont val="Calibri"/>
        <family val="2"/>
        <scheme val="minor"/>
      </rPr>
      <t>are available,</t>
    </r>
    <r>
      <rPr>
        <sz val="10.5"/>
        <color theme="1"/>
        <rFont val="Calibri"/>
        <family val="2"/>
        <scheme val="minor"/>
      </rPr>
      <t xml:space="preserve"> cover the entire bed and long enough to reach the floor and should be in good condition and clean.</t>
    </r>
  </si>
  <si>
    <t>Do Not Disturb / Please Make Up Room card is provided and in good condition and clean.</t>
  </si>
  <si>
    <t xml:space="preserve">Excellent quality wall coverings and paintwork, in form, colour and material. Attention to detail, professionally co-ordinated patterns, colours and textures. High quality paintings, objects d’art and decorative pieces are available. </t>
  </si>
  <si>
    <t xml:space="preserve">Very good quality wall coverings and paintwork in form colour and materials. Very good co-ordination of patterns, colours and texture. Very good quality paintings, object d'arts and decorative pieces are available. </t>
  </si>
  <si>
    <t>Good wall coverings and paintwork. Good coordination of colours patterns and textures. Additional decorative pieces/paintings are available.</t>
  </si>
  <si>
    <r>
      <t xml:space="preserve">Low-grade materials poorly executed. </t>
    </r>
    <r>
      <rPr>
        <sz val="10.5"/>
        <rFont val="Calibri"/>
        <family val="2"/>
        <scheme val="minor"/>
      </rPr>
      <t>Mis-matched</t>
    </r>
    <r>
      <rPr>
        <b/>
        <sz val="10.5"/>
        <color rgb="FFFF0000"/>
        <rFont val="Calibri"/>
        <family val="2"/>
        <scheme val="minor"/>
      </rPr>
      <t xml:space="preserve"> </t>
    </r>
    <r>
      <rPr>
        <sz val="10.5"/>
        <rFont val="Calibri"/>
        <family val="2"/>
        <scheme val="minor"/>
      </rPr>
      <t>styles and colours. N</t>
    </r>
    <r>
      <rPr>
        <sz val="10.5"/>
        <color theme="1"/>
        <rFont val="Calibri"/>
        <family val="2"/>
        <scheme val="minor"/>
      </rPr>
      <t>oticeable wear and tear, stains, splashes, scratches, tears, etc. Few pictures,  wall hangings or works of art (if any). Unsightly pipe work. Exposed wiring. Signs of damp.</t>
    </r>
  </si>
  <si>
    <t>Bedroom furniture must include one double bed or two single beds, two chairs, one coffee table, wardrobe, dressing/writing table with stool, mirror and two bedside tables/lockers. Beside light should be available per person for reading purposes.</t>
  </si>
  <si>
    <t>Furniture of acceptable quality materials and of sound construction.  May show some signs of use.  There should be no damage, stains or fraying of upholstery.</t>
  </si>
  <si>
    <t>Basic quality furniture may be well-used but functional.</t>
  </si>
  <si>
    <t>The bedroom has two pieces of furniture locally made.</t>
  </si>
  <si>
    <t>The bedroom has more than 2 pieces of locally made furniture.</t>
  </si>
  <si>
    <t>Luggage rack must be provided and should be able to hold a standard sized suitcase. Where a rack is not provided, adequate luggage storage must be made available in the wardrobe.</t>
  </si>
  <si>
    <t>A table and chair of a suitable height and size are provided with sufficient space provided for two people to be able to eat room service comfortably.</t>
  </si>
  <si>
    <t>Bedside table/locker is above 38 cms in width</t>
  </si>
  <si>
    <t>All bedrooms must be double or twin rooms.</t>
  </si>
  <si>
    <t>Minimum bedroom size is 15 square meters. (Excluding bathrooms, balconies/terraces). Hotels built before these standards came into effect will be exempted from this criteria.</t>
  </si>
  <si>
    <t>Minimum size of area of 22 sqm (Excluding bathrooms, balconies/terraces). Bedroom is well planned for ease of movement and easy access to all facilities.</t>
  </si>
  <si>
    <t>Bedrooms have private balcony or veranda with excellent quality furniture.  May include two chairs and a table for dinning. Same is not overlooked.</t>
  </si>
  <si>
    <t xml:space="preserve">Bedrooms have semi -private balcony or veranda with good quality furniture.  May include two chairs and a table of good quality for dinning. </t>
  </si>
  <si>
    <t>Bedrooms have balcony or veranda furnished with two chairs and a table for dining. Same are of acceptable quality, more basic in style.</t>
  </si>
  <si>
    <t xml:space="preserve">Flat screen, High Definition, multi-channel television provided in all rooms. TV is easily visible from the bed and conveniently located. Exceptions can be made where TV is provided in a sitting area. </t>
  </si>
  <si>
    <t xml:space="preserve">Flat screen, High Definition, multi-channel television provided in most rooms. TV is easily visible from the bed and conveniently located. Exceptions can be made where TV is provided in a sitting area. </t>
  </si>
  <si>
    <t>Television is provided and is easily visible from the bed. Exceptions can be made where TV is provided in a sitting area.</t>
  </si>
  <si>
    <t>Internet access/Wi-Fi provided at a charge with applicable rates displayed.</t>
  </si>
  <si>
    <t>Rooms are prepared in advance of the guests’ arrival – possibly including setting an appropriate ambient temperature for the time of year, airing the room well.</t>
  </si>
  <si>
    <t>Air conditioning is available, in good working conditon and clean.</t>
  </si>
  <si>
    <t>Air conditioning can be individually controlled and is set to allow a minimum temperature of 23 degrees Celsius. (ie cannot be lowered to less then 23 degrees)</t>
  </si>
  <si>
    <t>Hair dryer in good working order provided in all bedrooms.</t>
  </si>
  <si>
    <t>Sufficient lighting is provided in all bedrooms to enable guests to make full use of in-room facilities during the day and at night time.</t>
  </si>
  <si>
    <t>The main light switch should be located near the entrance.</t>
  </si>
  <si>
    <t>Bed side lamps should be in good working order, where a shade or cover is provided same should be in good condition and clean.</t>
  </si>
  <si>
    <t>3.6.9</t>
  </si>
  <si>
    <t>3.6.10</t>
  </si>
  <si>
    <t>Effective lighting available at all mirrors.</t>
  </si>
  <si>
    <r>
      <t>Emergency lights</t>
    </r>
    <r>
      <rPr>
        <sz val="10.5"/>
        <rFont val="Calibri"/>
        <family val="2"/>
        <scheme val="minor"/>
      </rPr>
      <t xml:space="preserve"> (may be flashlights or free standing emergency lights)</t>
    </r>
    <r>
      <rPr>
        <sz val="10.5"/>
        <color theme="1"/>
        <rFont val="Calibri"/>
        <family val="2"/>
        <scheme val="minor"/>
      </rPr>
      <t xml:space="preserve"> must be available in the room in case of power failure. Candles are not recommended for safety purposes, as per fire safety recommendations.</t>
    </r>
  </si>
  <si>
    <t>Two full suites and a selection of half/junior suites available. *Half/Junior suites consists of bedroom with expanded living area.</t>
  </si>
  <si>
    <t>One full suite and some half/junior suites.</t>
  </si>
  <si>
    <t>Only half/junior suites are available.</t>
  </si>
  <si>
    <r>
      <t xml:space="preserve">Wardrobe/purpose built hanging space with a width of 1.2 m, shelf and hanging space must be provided in all bedrooms and </t>
    </r>
    <r>
      <rPr>
        <sz val="10.5"/>
        <rFont val="Calibri"/>
        <family val="2"/>
        <scheme val="minor"/>
      </rPr>
      <t>be in good condition and clean.</t>
    </r>
  </si>
  <si>
    <t xml:space="preserve">Walk in wardrobe is available with internal lighting, shoe rack, vanity area with chair/stool and mirror, drawers. </t>
  </si>
  <si>
    <t>Built in/purpose built wardrobe is more than 1.2 m wide with full length hanging space, additional features such as drawers, shoe rack.</t>
  </si>
  <si>
    <t>Specialized hangers i.e. pegs attached, trouser, satin, shirt</t>
  </si>
  <si>
    <t>Acceptable quality blinds or curtains but still in good condition.</t>
  </si>
  <si>
    <t>Flooring, Ceiling, Skirting &amp; Cornices</t>
  </si>
  <si>
    <t xml:space="preserve">Basic quality material, somewhat tired or dated in appearance. </t>
  </si>
  <si>
    <t>A mirror is provided over the writing desk/vanity area at a suitable height to allow guests to sit whilst using it.</t>
  </si>
  <si>
    <t>Bedside rugs or mats where provided are clean, coordinate with the décor and in good condition.</t>
  </si>
  <si>
    <t>Waste bin with liners must be available, clean and in good condition.</t>
  </si>
  <si>
    <t>Personalised notebook and pen (branded with the hotel logo) are available.</t>
  </si>
  <si>
    <t>Note Pad and pen are available by the telephone, in good condition and clean.</t>
  </si>
  <si>
    <t>Bed is decorated bed at check in (eg: flower/towel decoration)</t>
  </si>
  <si>
    <t>3.11.24</t>
  </si>
  <si>
    <t>Guest information is provided through IPTV system</t>
  </si>
  <si>
    <t>3.11.25</t>
  </si>
  <si>
    <r>
      <t xml:space="preserve">Guest information is presented in very good quality folder, branded with the hotel logo and the page inserts are professionally printed in a manner that will prevent wear and tear. </t>
    </r>
    <r>
      <rPr>
        <i/>
        <sz val="10.5"/>
        <color theme="1"/>
        <rFont val="Calibri"/>
        <family val="2"/>
        <scheme val="minor"/>
      </rPr>
      <t>(*Where the information is relayed through IPTV, these points will be deducted from total applicable points under this section.)</t>
    </r>
  </si>
  <si>
    <t>3.11.26</t>
  </si>
  <si>
    <t>3.11.27</t>
  </si>
  <si>
    <r>
      <rPr>
        <sz val="10.5"/>
        <rFont val="Calibri"/>
        <family val="2"/>
        <scheme val="minor"/>
      </rPr>
      <t>Baby cot/crib is available upon request.</t>
    </r>
    <r>
      <rPr>
        <sz val="10.5"/>
        <color rgb="FFFF0000"/>
        <rFont val="Calibri"/>
        <family val="2"/>
        <scheme val="minor"/>
      </rPr>
      <t xml:space="preserve"> </t>
    </r>
    <r>
      <rPr>
        <i/>
        <sz val="10.5"/>
        <rFont val="Calibri"/>
        <family val="2"/>
        <scheme val="minor"/>
      </rPr>
      <t>(*Where it is the hotel policy not to take in children, these points will be deducted from the total applicable points under this section.)</t>
    </r>
  </si>
  <si>
    <t>Good quality linen (180-250 thread count), tightly woven, crisp and soft to the touch and is coordinated with bedroom décor and other soft furnishings. Spare pillows stored in protective covering for hygiene reasons.</t>
  </si>
  <si>
    <r>
      <t>Appropriate toilet brush provided with covered holder. (*</t>
    </r>
    <r>
      <rPr>
        <i/>
        <sz val="10.5"/>
        <color theme="1"/>
        <rFont val="Calibri"/>
        <family val="2"/>
        <scheme val="minor"/>
      </rPr>
      <t>Where it is a policy of the hotel not to provide toilet brushes, however offers possibility for the rooms to be serviced whenever they want, these points will be deducted from the total applicable points)</t>
    </r>
  </si>
  <si>
    <t xml:space="preserve">Wide range of very good quality towels including bath towel, hand towel and face cloth per guest.  Bath mat provided of very good quality. </t>
  </si>
  <si>
    <t>Bathrobes of appropriate quality are provided in two different sizes.</t>
  </si>
  <si>
    <t>4.5.7</t>
  </si>
  <si>
    <t>Bathrobes of appropriate quality provided in each room (for 2 persons)</t>
  </si>
  <si>
    <t>Sufficient lighting should be provided to enable guests to make full use of bathroom facilities during the day and at night time.</t>
  </si>
  <si>
    <t>Excellent quality lighting effective for all purposes: shaving, make-up, and contact lenses particularly at washbasin and shaving point.</t>
  </si>
  <si>
    <t xml:space="preserve">Good standard of light fittings main light plus adequate shaving light. </t>
  </si>
  <si>
    <t>The term "Public Areas" normally covers all areas of the hotel that guests/the public have access to. Here it covers areas such as corridors; stairs; public toilets and any other public area that does not come under a specific heading, e.g. Restaurant &amp; Bars; Reception etc. (*To note, these points will be deducted from the total applicable points for resort type hotels with stand alone villas or bungalows where corridors, stairwell etc are not available.)</t>
  </si>
  <si>
    <t>Internet access/Wi-Fi is available at a charge with applicable rates displayed.</t>
  </si>
  <si>
    <t>Public  toilets are equipped with baby sanitary facilities.</t>
  </si>
  <si>
    <t xml:space="preserve">Hand lotion </t>
  </si>
  <si>
    <t xml:space="preserve">Tissues </t>
  </si>
  <si>
    <t>Piped music is available</t>
  </si>
  <si>
    <r>
      <t xml:space="preserve">A private dining area is available </t>
    </r>
    <r>
      <rPr>
        <sz val="10.5"/>
        <rFont val="Calibri"/>
        <family val="2"/>
        <scheme val="minor"/>
      </rPr>
      <t>or the hotel provides a special dining experience to its guests.</t>
    </r>
  </si>
  <si>
    <t>Décor is complemented with local artwork.</t>
  </si>
  <si>
    <t>Décor is of an excellent standard and shows attention to detail. Professionally coordinated patterns, colours and textures. Eye catching and high value decorative pieces, materials and wall coverings. Advanced professional finish.</t>
  </si>
  <si>
    <t>Very good quality décor and co-ordination of patterns, colours and texture.Very good quality decorative pieces, materials and wall coverings. Proffessional finish.</t>
  </si>
  <si>
    <t>Good quality décor with patterns, colours and textures well coordinated. Additional attractive design features with decorative pieces, materials and wall coverings. Professional workmanship throughout.</t>
  </si>
  <si>
    <t>Acceptable style and décor with reasonable attempt to co-ordinate patterns and colours. Use of wall hangings, pictures, etc. Competent workmanship.</t>
  </si>
  <si>
    <t>6.2.7</t>
  </si>
  <si>
    <t xml:space="preserve">Comfortable dining chairs and spacious table,  well coordinated. Very good quality upholstery and workmanship in the furniture.  Free and easy access between furniture. Child /booster seats available. Seating options are available </t>
  </si>
  <si>
    <t>Appropriate dining chairs of appropriate height for tables and tables large enough for uncluttered use. Acceptable quality upholstery and workmanship in the furniture. May be a mix of styles, but all in good order.</t>
  </si>
  <si>
    <t xml:space="preserve"> Basic quality material, plain and simple design. </t>
  </si>
  <si>
    <t>Exquisitely designed and appropriate lighting providing excellent quality illumination and coverage across all areas. All lights and shades of excellent quality manufacture and in very good working order.</t>
  </si>
  <si>
    <t>Well designed ligthing with good illumination for practical use. All lights and shades are of good quality manufacture and in working order.</t>
  </si>
  <si>
    <t>Acceptable lighting with good fittings to allow appropriate illumination. Lights and shades of acceptable quality manufacture and in working order.</t>
  </si>
  <si>
    <t>Basic lighting and fittings for aqppropriate illumination. All lights and shades of basic quality manufacture and in working order.</t>
  </si>
  <si>
    <t xml:space="preserve">Excellent quality cutlery, crockery, linen  and glassware (crystal) to compliment a range of uses. All cutlery, crockery, glassware and linen are highly co-ordinated and matching. Additional features such as vases, candlesticks or centre pieces are available. </t>
  </si>
  <si>
    <t xml:space="preserve">Very good quality cutlery, crockery, linen and glassware to compliment a range of uses.  All cutlery, crockery, glassware and linen are well co-ordinated and matching. Additional features such as vases, candlesticks or centre pieces are available. </t>
  </si>
  <si>
    <t>Good quality cutlery,crockery, linen or thick multi-ply paper napkins and glassware for different uses.  Cutlery, crockery, glassware and linen may be of different styles but are coordinated and in good state. Additional features such as, flowers,  candles, centrepiece are available.</t>
  </si>
  <si>
    <t xml:space="preserve">Acceptable quality cutlery,  crockery, napkins and glassware are available for practical use. Cutlery, crockery, glassware and linen may be of different styles, well used but in good state. </t>
  </si>
  <si>
    <t xml:space="preserve">Damaged, cracked, scratched, tarnished and stained cutlery, crokery, napkins/linen/table cover and glassware, Sticky sauce bottles and uncleaned tables. </t>
  </si>
  <si>
    <t>6.6.6</t>
  </si>
  <si>
    <t>The restaurant is stocked with a range of accessories, such as ice buckets, sauce boats, jam pots, cutlery, crockery and glassware/crystal to compliment a range of uses.</t>
  </si>
  <si>
    <t xml:space="preserve">Badly presented meals, with no variety of colours , textures and garnishings.  Luke warm food that has started to dry out or wrinkled skin on sauce. </t>
  </si>
  <si>
    <t>Menu list in poor condition and stained, very limited choice.</t>
  </si>
  <si>
    <t xml:space="preserve">Excellent range of hot and cold food, fruits and beverage items on the breakfast buffet with each item suitably labelled and an excellent standard of presentation. Eggs cooked to guest’s order. Excellent range of fresh ingredients and wide choice of bread and pastries. Freshly pressed juice from local fruits available. Specialty foods and unusual dishes. Table service essential. </t>
  </si>
  <si>
    <t>Very good range of hot and cold buffet, fruits and beverages, neatly set out in attractive containers with labels identifying the various items. Eggs cooked to guest’s order. Variety of fresh ingredients. Selection of breads and pastries must be offered. Freshly pressed juice from local fruits available. Table service offered.</t>
  </si>
  <si>
    <t xml:space="preserve">Bar area is set in an environment of coordinated design. Décor (including walls, floors and ceiling) is of an excellent standard and shows attention to detail. Excellent quality furniture offering comfort and seating options are available for different size groups. Furniture are in excellent state of maintenance. Soft music at acceptable volume in background. </t>
  </si>
  <si>
    <t xml:space="preserve">Bar area is set in an environment of coordinated design. Décor (including walls, floor and ceiling) is of very good standard.  Very good quality furniture offering comfort and seating options are available for different size groups. Furniture are in very good  state of maintenance.  Soft music at acceptable volume in background. </t>
  </si>
  <si>
    <t>Bar area is well designed, with good quality décor and furniture that may be more functional in design but comfortable.  Adequate seating available. A little wear and tear may be evident. Good standard of maintenance overall.</t>
  </si>
  <si>
    <t xml:space="preserve">Basic style of décor but satisfactory overall. Adequate seating provided.Some maintenance issues to be addressed. </t>
  </si>
  <si>
    <r>
      <t xml:space="preserve">Dedicated cocktail bar for diners. </t>
    </r>
    <r>
      <rPr>
        <i/>
        <sz val="10.5"/>
        <color theme="1"/>
        <rFont val="Calibri"/>
        <family val="2"/>
        <scheme val="minor"/>
      </rPr>
      <t>(*This criteria refers to a separate bar/lounge area where guests can order pre-dinner cocktails/drinks and with possibility to order from the menu)</t>
    </r>
  </si>
  <si>
    <t>Food &amp; Beverage Service Staff (Presentation &amp; Grooming)</t>
  </si>
  <si>
    <t>Food &amp; Beverage Staff (Service Quality)</t>
  </si>
  <si>
    <t>6.15.1</t>
  </si>
  <si>
    <t>Staff are fluent in English and French.</t>
  </si>
  <si>
    <t>6.15.2</t>
  </si>
  <si>
    <t>Staff are proffesional and have outstanding level of knowledge of products and are able to make recommendations based on guest preferences.</t>
  </si>
  <si>
    <t>Staff are well trained and have very good knowledge of products on offer and are able to make recommendations.</t>
  </si>
  <si>
    <t>Staff are trained and have a good knowledge of products on offer.</t>
  </si>
  <si>
    <t>Staff have a basic knowledge of products on offer.</t>
  </si>
  <si>
    <t>The kitchen is well designed to easily accommodate the equipment in use and allow for proper manoeuvring.</t>
  </si>
  <si>
    <t>Windows are in good condition and clean. Fly proof mesh are provided where windows are opened and are in good condition.</t>
  </si>
  <si>
    <t>A dedicated room service area is not provided in the kitchen, however appropriate trays, cutlery, cloche and condiments are available. Photographs available on walls or in a folder showing correct layout of trays and a copy of the Room Service menu.</t>
  </si>
  <si>
    <t xml:space="preserve">24 hour room service available. An excellent range of courses available plus wine/drinks list with an extensive selection of items on offer. Standard operating procedures are available stating service delivery. </t>
  </si>
  <si>
    <t xml:space="preserve">18 hour room service available. A very good range of courses available plus wine/drinks list with a very good selection of items on offer. </t>
  </si>
  <si>
    <t xml:space="preserve">12 hour room service available. A good range of courses available with a selection of wine/drinks on offer. </t>
  </si>
  <si>
    <r>
      <t xml:space="preserve">For resort type hotels where guest rooms are a distance away from the kitchen, appropriate dedicated buggy is available to ensure speedy and hygienic food delivery. </t>
    </r>
    <r>
      <rPr>
        <i/>
        <sz val="10.5"/>
        <color theme="1"/>
        <rFont val="Calibri"/>
        <family val="2"/>
        <scheme val="minor"/>
      </rPr>
      <t>(*Where this criteria is not applicable, these points will be deducted from the total applicable points)</t>
    </r>
  </si>
  <si>
    <r>
      <t xml:space="preserve">Systematic complaint management system  - complaints are monitored, evaluated and responded to promptly. </t>
    </r>
    <r>
      <rPr>
        <i/>
        <sz val="10.5"/>
        <color theme="1"/>
        <rFont val="Calibri"/>
        <family val="2"/>
        <scheme val="minor"/>
      </rPr>
      <t>(*An extract of at least two complaints with actions taken to be made available to assessors)</t>
    </r>
  </si>
  <si>
    <r>
      <t xml:space="preserve">Analysis of online guest reviews to improve the property’s performance. </t>
    </r>
    <r>
      <rPr>
        <i/>
        <sz val="10.5"/>
        <color theme="1"/>
        <rFont val="Calibri"/>
        <family val="2"/>
        <scheme val="minor"/>
      </rPr>
      <t>(*Extract to be made available)</t>
    </r>
  </si>
  <si>
    <t>Mystery guests are used to provide feedback on guest services and experiences. (*relevant documentation to be made available to assessors)</t>
  </si>
  <si>
    <r>
      <t xml:space="preserve">Active invitation of departing/checked-out guests to write a review on a portal or on the website. </t>
    </r>
    <r>
      <rPr>
        <i/>
        <sz val="10.5"/>
        <color theme="1"/>
        <rFont val="Calibri"/>
        <family val="2"/>
        <scheme val="minor"/>
      </rPr>
      <t xml:space="preserve">(*Documentation to be made available to assessors) </t>
    </r>
  </si>
  <si>
    <t>All employees must be provided with; uniforms, job description contract of Employment, protective clothing such as gloves, aprons, boots etc.</t>
  </si>
  <si>
    <t>Appropriate uniforms are provided for each department and are kept in good clean condition. All frontline staff should have name tags indicating designation.</t>
  </si>
  <si>
    <t>All food handlers must undergo medical examination as required by the Public Health Authority. Copies of the medical certificate shall be kept by the management.</t>
  </si>
  <si>
    <t>All staff facilities are kept at very good standards of cleanliness, hygiene and maintenance.</t>
  </si>
  <si>
    <t>Management</t>
  </si>
  <si>
    <t xml:space="preserve">The hotel has a designated member of staff responsible for overseeing and managing its sustainability practices. </t>
  </si>
  <si>
    <t>Water Conservation</t>
  </si>
  <si>
    <t>Regular checks for visible leaks from taps and toilets are done, reported and recorded.</t>
  </si>
  <si>
    <t>Water efficient kitchen/laundry appliances are available.</t>
  </si>
  <si>
    <t>The hotel provides bulk water dispensers in public areas.</t>
  </si>
  <si>
    <t>The guest is given an option to decide when s/he wants the towels to be changed.</t>
  </si>
  <si>
    <t>The guest is given an option to decide when s/he wants the bed linen to be changed.</t>
  </si>
  <si>
    <r>
      <t>The hotel re-uses its grey water for garden watering. This must be in conformity with relevant agency requirements.</t>
    </r>
    <r>
      <rPr>
        <i/>
        <sz val="10.5"/>
        <color theme="1"/>
        <rFont val="Calibri"/>
        <family val="2"/>
        <scheme val="minor"/>
      </rPr>
      <t xml:space="preserve"> (*Documentation to be made available)</t>
    </r>
  </si>
  <si>
    <t>Efforts have been taken to reduce water usage in toilets using dual flush, reduced volume cisterns or other effective device.</t>
  </si>
  <si>
    <t>The hotel conducts rainwater harvesting.</t>
  </si>
  <si>
    <t>Energy Saving</t>
  </si>
  <si>
    <t>Energy saving light bulbs are used for lighting fixtures.</t>
  </si>
  <si>
    <t>Energy-efficient appliances have been installed at the kitchen and laundry.</t>
  </si>
  <si>
    <t>Electric equipment is turned off (not on standby) when guest room is not occupied, through use of key card.</t>
  </si>
  <si>
    <t>The hotel uses alternative energy supplies (eg. Solar, PV panels, biogas; hydropower) for the majority of its energy consumption.</t>
  </si>
  <si>
    <t>The enterprise uses alternative energy heating systems for hot water.</t>
  </si>
  <si>
    <t>Waste Management</t>
  </si>
  <si>
    <t>The hotel has an established recycling programme.</t>
  </si>
  <si>
    <t>Green waste is composted.</t>
  </si>
  <si>
    <t>Guest amenities (e.g., soap, shampoo, and lotion) are provided from a bulk dispenser or compostable/recycled bottle or in other sustainable packaging.</t>
  </si>
  <si>
    <t>The hotel uses phosphate free laundry and dish washing detergent.</t>
  </si>
  <si>
    <t>Community  Involvement &amp; Guest Satisfaction</t>
  </si>
  <si>
    <t>The hotel supports local community initiatives.</t>
  </si>
  <si>
    <t>The management offers job opportunities/internships for students.</t>
  </si>
  <si>
    <t>9.8.29</t>
  </si>
  <si>
    <t>Conservation</t>
  </si>
  <si>
    <t>9.8.30</t>
  </si>
  <si>
    <t>9.8.31</t>
  </si>
  <si>
    <t>Bedroom Lighting</t>
  </si>
  <si>
    <t>Curtains &amp; Window Coverings</t>
  </si>
  <si>
    <t>Décor</t>
  </si>
  <si>
    <t>Wi-Fi is available is available at a charge with applicable rates displayed.</t>
  </si>
  <si>
    <t>Guest Bedroom</t>
  </si>
  <si>
    <t>A pick up point must be available for island resorts. This may be a facility provided by other service providers.</t>
  </si>
  <si>
    <t>Where a pick up point is provided by the resort, same must be well maintained, clean and appropriately furnished.</t>
  </si>
  <si>
    <t>Where this is provided by the resort, same must be well maintained, clean and appropriately furnished.</t>
  </si>
  <si>
    <t xml:space="preserve">Access to the building must be in the form of separate access for guests and staff/deliveries. Depending on the topography of the island this may not be possible, in such cases the hotel will be exempted from this criteria. </t>
  </si>
  <si>
    <t>Where buggies and bicycles are provided, they should be well maintained, clean and regularly serviced.</t>
  </si>
  <si>
    <t xml:space="preserve">Décor (including walls, floors and ceiling) is of an excellent standard  that compliments the general theme of the hotel and shows attention to detail. Furniture of outstanding quality and comfort set in an environment of coordinated design with attractive decorative pieces. Seating options are available for different size groups. Where  background music is provided same should be at acceptable volume. Sufficient space for guests to have privacy and personal space. </t>
  </si>
  <si>
    <t>Staff are uniformed and clearly identifiable. Immaculate presentation and grooming. Name tags in excellent condition. Shoes/footwear are in immaculate condition.  Jewellery kept to a minimum and discreet.</t>
  </si>
  <si>
    <t>Very good presentation and grooming.  Uniforms are coordinated and in very good condition. Name tags in very good condition. Shoes/footwear are in very good condition and very clean. Jewellery kept to a minimum and discreet.</t>
  </si>
  <si>
    <t>Clean, neat and appropriate uniform. An obvious attempt to present a smart, well-groomed appearance. Name tags in good condition. Shoes/footwear are in good condition and of an appropriate style.</t>
  </si>
  <si>
    <t xml:space="preserve">Staff are polite, very responsive, attentive, efficient and prompt.   </t>
  </si>
  <si>
    <t>Staff are polite, attentive and prompt</t>
  </si>
  <si>
    <t>2.7.10</t>
  </si>
  <si>
    <t>Dedicated luggage room is available, secure with restricted access.</t>
  </si>
  <si>
    <t>Limited local newspapers are available. This may also be in e-version</t>
  </si>
  <si>
    <t>Mini Bar is available and well stocked with a wide selection of alcoholic and non-alcoholic beverages and light snacks.  Water and soft drinks are provided free of charge and replenished daily. Applicable rates available. Wine / bottle opener is available and in good condition.</t>
  </si>
  <si>
    <t>Mini-bar is stocked with locally produced snack and beverages.</t>
  </si>
  <si>
    <t>Excellent quality, well appointed and perfectly fitted lights providing excellent  illumination and coverage across all areas. Additional specialized lighting (mood, picture, desk light)</t>
  </si>
  <si>
    <t>Very good quality, well appointed and perfectly fitted lights providing very good illumination across the room.</t>
  </si>
  <si>
    <t>Good quality  and well fitted lights.</t>
  </si>
  <si>
    <t xml:space="preserve">* Stand alone villa type rooms which comes with separate living areas will qualify as full suites. </t>
  </si>
  <si>
    <t>* Stand alone villa type rooms which comes with expanded living area will qualify as half suites.</t>
  </si>
  <si>
    <t>Very good quality full length curtains in excellent condition, well-lined to provide total blackout and privacy. Curtain accessories (poles, tracks, tiebacks, holdbacks, rings, pelmets etc..) are in very good condition. Windows may also be dressed with  blinds or shutters of the highest quality and in good working order.</t>
  </si>
  <si>
    <t>Good quality, full length curtains or blinds. Effective in keeping out light and providing privacy. Curtain accessories are in good working order.</t>
  </si>
  <si>
    <t>Excellent quality flooring and ceilings using excellent materials - natural or manmade. Skirting and cornices of excellent quality. All in excellent state of maintenance.</t>
  </si>
  <si>
    <t>Very good quality flooring and ceilings using very good materials, natural or manmade. Skirting and cornices of very good quality. All in good state of maintenance.</t>
  </si>
  <si>
    <t>Good quality flooring and ceilings using good materials - natural or manmade. Skirting and cornices of good quality. May show some signs of wear and tear.</t>
  </si>
  <si>
    <t>Luxurious, quality linen (over 300 thread count) that provides a super soft feel and is coordinated with bedroom décor and other soft furnishings. Very good supply of pillows and cushions. Pillow menu is available with a variety of fillings, for example – feather, down, foam. Spare pillows stored in protective covering for hygiene reasons.</t>
  </si>
  <si>
    <t xml:space="preserve">Very good quality linen (over 250 thread count), tightly woven, crisp and soft to the touch and is coordinated with bedroom décor and other soft furnishings. Spare pillows stored in protective covering for hygiene reasons. </t>
  </si>
  <si>
    <t>Excellent floor, ceiling and wall covering in perfect condition and finish.</t>
  </si>
  <si>
    <t>Very good floor, ceiling and wall coverings in very good condition and  finish.</t>
  </si>
  <si>
    <t>Good quality floor, ceiling and wall covering, in good condition and finish.</t>
  </si>
  <si>
    <t xml:space="preserve">Adequate bathroom floor, ceiling and wall coverings that are not necessarily recent.. Acceptable finishes  </t>
  </si>
  <si>
    <t>Extra large and spacious shower. Extra large/deep bath, and large washbasin. Excellent quality fixtures and fittings in perfect state, coordinated and of innovative design. Attention to aesthetics and perfect finishes.</t>
  </si>
  <si>
    <t xml:space="preserve">Large shower or sturdy bath.  Attractive shower screen and good-sized washbasin. Very good quality, solid well-made fixtures and fittings in very good order and matching cordinated style. Very good quality finishes. </t>
  </si>
  <si>
    <t>Drip dry facilities (e.g retractable washing line over bath)</t>
  </si>
  <si>
    <t>Excellent quality wall coverings, floors and ceilings and in immaculate condition. Beautiful design with architectural features present. Interesting artwork, objects d’art present. Flawless finishes.</t>
  </si>
  <si>
    <t>Very good standard of cleanliness and hygiene. All surfaces gleaming. Clean and fresh smell. Very good standards of maintenance.</t>
  </si>
  <si>
    <t>The resort offers a specialty or fine dining restaurant.</t>
  </si>
  <si>
    <t>Excellent quality dining table and chairs. chairs are very comfortable and tables spacious. Superbly coordinated  and high quality upholstery and workmanship in the furniture. Free and easy access between furniture. Child /booster seats available. Seating options are available.</t>
  </si>
  <si>
    <t>Excellent quality flooring and ceilings using excellent materials - natural or manmade. Skirting and cornices of excellent quality with additional architectural features. All in excellent state of maintenance.</t>
  </si>
  <si>
    <t>Very good quality flooring and ceilings using very good materials, natural or manmade. Skirting and cornices of very good quality with additional appropriate detail. All in  very good state of maintenance.</t>
  </si>
  <si>
    <t>Good quality flooring and ceilings using good materials - natural or manmade. Skirting and cornices of good quality with additional architectural features. All in good state of maintenance.</t>
  </si>
  <si>
    <t>Acceptable quality materials used.Skirting and cornices of satisfactory quality. May show some signs of wear and tear.</t>
  </si>
  <si>
    <t>Overall high and attractive illumination providing very good illumination and coverage across all areas. All lights and shades of very good quality manufacture and in working order.</t>
  </si>
  <si>
    <t xml:space="preserve">* hotels should be asked to set up a table for dinner service or fine dinning so that this can be assessed </t>
  </si>
  <si>
    <t xml:space="preserve">Excellent presentation with exquisite garnishes served on appropriate plates. Gastronomic combination of flavours using finest fresh ingredients, colours and textures, served at just the right temperature and on a hot/cold plate as appropriate. Carvery/Buffet to be attended to and refreshed. </t>
  </si>
  <si>
    <t xml:space="preserve">Very good presentation  with interesting garnishes served on appropriate plates.  Obvious care in execution and attention to visual appeal with a combination of flavours, colours and textures using fresh ingredients and served at just the right temperature and on a hot/cold plate as appropriate. Where applicable carvery/Buffet is attended to and refreshed. </t>
  </si>
  <si>
    <t>Good presentation with some garnishings. Fresh and balanced ingredients and flavours. Served on appropriate plates and at the right temperature. Where applicable carvery/Buffet is attended to and refreshed.</t>
  </si>
  <si>
    <t xml:space="preserve">Basic preparation and presentation with little garnishing using acceptable ingredients. Served on appropriate plates at the right temperature. </t>
  </si>
  <si>
    <t>Menu Presentation</t>
  </si>
  <si>
    <t>Menu beautifully bound and profesionally presented.</t>
  </si>
  <si>
    <t>Menu in folder, well presented and easy to read.</t>
  </si>
  <si>
    <t xml:space="preserve">Basic presentation of menu – for example laminated, no holder </t>
  </si>
  <si>
    <t>Menu Offer</t>
  </si>
  <si>
    <t>Excellent variety on the menu with A la carte, table d’hote and special dietary menus on offer.</t>
  </si>
  <si>
    <t>Very good variety on the menu with a la carte, table d'hote and special dietary menus on offer.</t>
  </si>
  <si>
    <t>Good variety on the menu with a la carte on offer</t>
  </si>
  <si>
    <t xml:space="preserve">Menu offers minimal options. </t>
  </si>
  <si>
    <t>Child Menu</t>
  </si>
  <si>
    <t>Wine List Presentation</t>
  </si>
  <si>
    <t>Wine list is beautifully bound and professionally printed.</t>
  </si>
  <si>
    <t xml:space="preserve">Wine list is in folder, well presented and easy to read. </t>
  </si>
  <si>
    <t>Basic presentation of wine list - for example, laminated, no holder.</t>
  </si>
  <si>
    <t xml:space="preserve">Extensive wine selection. Recommended wines accompany different dishes. </t>
  </si>
  <si>
    <t xml:space="preserve">Selection of wines from a minimum of four wine regions. </t>
  </si>
  <si>
    <t>Selection of two wine regions.</t>
  </si>
  <si>
    <t xml:space="preserve">Limited choice of wine. </t>
  </si>
  <si>
    <t>Breakfast Offer</t>
  </si>
  <si>
    <t xml:space="preserve">Good range of hot and cold items, fruits and beverages. Smaller range of cooked items. Eggs cooked to guest order. Fresh ingredients. A small selection of breads and pastries on offer. </t>
  </si>
  <si>
    <t>Continental breakfast consisting of tea/coffee, a selection of bread, butter, and jam.</t>
  </si>
  <si>
    <t>Floors are of hard, durable, impervious, non corrosive material with non-slippery surfaces that can be easily cleaned and disinfected and in good condition.</t>
  </si>
  <si>
    <t>Walls are of hard, durable, impervious, non corrosive material that can be easily cleaned and disinfected and in good condition.</t>
  </si>
  <si>
    <t>At least one hands free wash basin is available at the preparation area.</t>
  </si>
  <si>
    <t>* Where it is the hotel policy not to use toxic products against vermins, alternative methods should be in place.</t>
  </si>
  <si>
    <t xml:space="preserve">Maintenance technician is available 08 00 -16 00h and on call after hours. Replacement consumables and spare parts in stock. </t>
  </si>
  <si>
    <r>
      <t xml:space="preserve">First aid box must be available and well stocked as per health requirements. Some of the staff should be certified First Aiders. </t>
    </r>
    <r>
      <rPr>
        <i/>
        <sz val="10.5"/>
        <color theme="1"/>
        <rFont val="Calibri"/>
        <family val="2"/>
        <scheme val="minor"/>
      </rPr>
      <t>(*HR to make available list of certified first aiders)</t>
    </r>
  </si>
  <si>
    <t xml:space="preserve">The hotel hosts local cultural evenings weekly, showcasing local music, cuisine, art, culture and dress. </t>
  </si>
  <si>
    <t>The hotel hosts local cultural evenings on special occasions showcasing local music, cuisine, art, culture, dress.</t>
  </si>
  <si>
    <t>3.5.1</t>
  </si>
  <si>
    <t>3.6.11</t>
  </si>
  <si>
    <t>3.11.7</t>
  </si>
  <si>
    <t>3.11.8</t>
  </si>
  <si>
    <t>3.11.9</t>
  </si>
  <si>
    <t>3.11.10</t>
  </si>
  <si>
    <t>3.11.11</t>
  </si>
  <si>
    <t>3.11.13</t>
  </si>
  <si>
    <t>3.11.14</t>
  </si>
  <si>
    <t>3.11.15</t>
  </si>
  <si>
    <t>3.11.16</t>
  </si>
  <si>
    <t>3.11.17</t>
  </si>
  <si>
    <t>3.11.18</t>
  </si>
  <si>
    <t>3.11.19</t>
  </si>
  <si>
    <t>3.11.20</t>
  </si>
  <si>
    <t>3.11.21</t>
  </si>
  <si>
    <t>3.11.22</t>
  </si>
  <si>
    <t>3.11.23</t>
  </si>
  <si>
    <t>3.11.28</t>
  </si>
  <si>
    <t>3.11.29</t>
  </si>
  <si>
    <t>3.13.4</t>
  </si>
  <si>
    <t>3.13.5</t>
  </si>
  <si>
    <t>3.13.6</t>
  </si>
  <si>
    <t>3.14.1</t>
  </si>
  <si>
    <t>3.14.2</t>
  </si>
  <si>
    <t>3.14.3</t>
  </si>
  <si>
    <t>3.1.9</t>
  </si>
  <si>
    <t>Décor and furniture are tired and dated in appearance and no longer comfortable. Several maintenance issues to be addressed. Noise levels interfere with guests’ privacy. Little space for the volume of traffic and the needs of guests.</t>
  </si>
  <si>
    <t>3.11.12</t>
  </si>
  <si>
    <t>3.11.30</t>
  </si>
  <si>
    <t>3.11.31</t>
  </si>
  <si>
    <t>3.11.32</t>
  </si>
  <si>
    <t>3.11.33</t>
  </si>
  <si>
    <t>5.5.8</t>
  </si>
  <si>
    <t>5.5.9</t>
  </si>
  <si>
    <t>6.1.4</t>
  </si>
  <si>
    <t xml:space="preserve">* Where a restaurant is mainly open plan with limited walls for wall hangings and display of painting or decorative pieces, points will not be deducted for non provision of these as long as the general décor and material used fall within one of the prescribed categories.  </t>
  </si>
  <si>
    <t>6.8.2</t>
  </si>
  <si>
    <t>6.11.3</t>
  </si>
  <si>
    <t>6.12.7</t>
  </si>
  <si>
    <t>6.13.4</t>
  </si>
  <si>
    <t>6.13.3</t>
  </si>
  <si>
    <t>6.13.5</t>
  </si>
  <si>
    <t>6.13.6</t>
  </si>
  <si>
    <t>6.13.7</t>
  </si>
  <si>
    <t>6.14.6</t>
  </si>
  <si>
    <t>6.16.1</t>
  </si>
  <si>
    <t>6.16.2</t>
  </si>
  <si>
    <t>6.16.3</t>
  </si>
  <si>
    <t>6.16.4</t>
  </si>
  <si>
    <t>6.16.5</t>
  </si>
  <si>
    <t>6.17.1</t>
  </si>
  <si>
    <t>6.17.2</t>
  </si>
  <si>
    <t>6.17.3</t>
  </si>
  <si>
    <t>6.17.4</t>
  </si>
  <si>
    <t>6.17.5</t>
  </si>
  <si>
    <t>6.17.6</t>
  </si>
  <si>
    <t>9.5.3</t>
  </si>
  <si>
    <t>9.5.8</t>
  </si>
  <si>
    <t>9.5.9</t>
  </si>
  <si>
    <t>9.6.3</t>
  </si>
  <si>
    <t>9.7.3</t>
  </si>
  <si>
    <t>Excellent visual appeal, elegant design and appearance, in sympathy with the immediate natural environment. Excellent quality materials used, excellent level of lighting. Visible, indicative, clear and attractive signage directing guests around the entire property. Unique and striking architectural features, may depict elements of local architecture.</t>
  </si>
  <si>
    <t>Very good visual appeal with interesting design and appearance in harmony with the immediate natural environment . Very good quality materials used. Very good lighting and visible clear signage. Attractive architectural features, elements of local architecture may be present.</t>
  </si>
  <si>
    <t>Guests are welcomed with welcoming drink and refreshing towel.</t>
  </si>
  <si>
    <t>In room check out option is available and express check out service offered, with no wait time (supporting evidence must be provided for this criterion)</t>
  </si>
  <si>
    <t>Assistance with luggage offered on request</t>
  </si>
  <si>
    <r>
      <t>Butler service is available on request. Hotel should provide a list of all services offered.</t>
    </r>
    <r>
      <rPr>
        <i/>
        <sz val="10.5"/>
        <rFont val="Calibri"/>
        <family val="2"/>
        <scheme val="minor"/>
      </rPr>
      <t xml:space="preserve"> </t>
    </r>
  </si>
  <si>
    <t>Rooms offering butler service have butler stations</t>
  </si>
  <si>
    <t>Spy hole is available, doors with glass panels are also acceptable.</t>
  </si>
  <si>
    <r>
      <t>A wide range</t>
    </r>
    <r>
      <rPr>
        <sz val="10.5"/>
        <rFont val="Calibri"/>
        <family val="2"/>
        <scheme val="minor"/>
      </rPr>
      <t xml:space="preserve"> (minimum 8)</t>
    </r>
    <r>
      <rPr>
        <sz val="10.5"/>
        <color theme="1"/>
        <rFont val="Calibri"/>
        <family val="2"/>
        <scheme val="minor"/>
      </rPr>
      <t xml:space="preserve"> of excellent quality and internationally or locally recognized branded accessories provided in the bathroom e.g. shower gel, shampoo, conditioner, shower cap, body lotion, tissues, cotton buds, toothbrush, sewing kit, shoe polish, nail care kit, dental care kit; shaving kit. (Excellent quality brands include for example: Molten Brown; Elemis; L'Occitane, Hermes....)</t>
    </r>
  </si>
  <si>
    <r>
      <t>A reasonable proportion</t>
    </r>
    <r>
      <rPr>
        <sz val="10.5"/>
        <rFont val="Calibri"/>
        <family val="2"/>
        <scheme val="minor"/>
      </rPr>
      <t xml:space="preserve"> (minimum 6)</t>
    </r>
    <r>
      <rPr>
        <sz val="10.5"/>
        <color theme="1"/>
        <rFont val="Calibri"/>
        <family val="2"/>
        <scheme val="minor"/>
      </rPr>
      <t xml:space="preserve"> very good quality items from the above list. Branded with hotel logo.</t>
    </r>
  </si>
  <si>
    <r>
      <t>A small range from the above</t>
    </r>
    <r>
      <rPr>
        <sz val="10.5"/>
        <rFont val="Calibri"/>
        <family val="2"/>
        <scheme val="minor"/>
      </rPr>
      <t xml:space="preserve"> (minimum 4)</t>
    </r>
    <r>
      <rPr>
        <sz val="10.5"/>
        <color theme="1"/>
        <rFont val="Calibri"/>
        <family val="2"/>
        <scheme val="minor"/>
      </rPr>
      <t xml:space="preserve">, all in good condition and of good quality. </t>
    </r>
  </si>
  <si>
    <t>Formal reception area/desk must be available in all island resorts unless personalised butler service is available and check in / check out is carried out in the rooms.</t>
  </si>
  <si>
    <r>
      <t xml:space="preserve">The following form shall be used for the assessment of Island Resorts of 26 rooms and above and includes </t>
    </r>
    <r>
      <rPr>
        <b/>
        <sz val="10.5"/>
        <color theme="1"/>
        <rFont val="Calibri"/>
        <family val="2"/>
        <scheme val="minor"/>
      </rPr>
      <t xml:space="preserve">basic criteria </t>
    </r>
    <r>
      <rPr>
        <sz val="10.5"/>
        <color theme="1"/>
        <rFont val="Calibri"/>
        <family val="2"/>
        <scheme val="minor"/>
      </rPr>
      <t xml:space="preserve">as well as </t>
    </r>
    <r>
      <rPr>
        <b/>
        <sz val="10.5"/>
        <color theme="1"/>
        <rFont val="Calibri"/>
        <family val="2"/>
        <scheme val="minor"/>
      </rPr>
      <t xml:space="preserve">category specific criteria. </t>
    </r>
  </si>
  <si>
    <r>
      <t>Where there are new structural requirements, these will apply to properties built from 1</t>
    </r>
    <r>
      <rPr>
        <vertAlign val="superscript"/>
        <sz val="10.5"/>
        <color theme="1"/>
        <rFont val="Calibri"/>
        <family val="2"/>
        <scheme val="minor"/>
      </rPr>
      <t>st</t>
    </r>
    <r>
      <rPr>
        <sz val="10.5"/>
        <color theme="1"/>
        <rFont val="Calibri"/>
        <family val="2"/>
        <scheme val="minor"/>
      </rPr>
      <t xml:space="preserve"> January 2017.</t>
    </r>
  </si>
  <si>
    <t xml:space="preserve">There must be appropriate signage to direct guests to the main entrance. Depending on the property and layout of the buildings, this may not be applicable. </t>
  </si>
  <si>
    <t xml:space="preserve">Signboard with full name of the hotel must be displayed in a prominent place. It must be in good condition.  Where the hotel is the only resort on the island, this criteria is not applicable as a mandatory criteria.  </t>
  </si>
  <si>
    <t>Lighting must be available, adequate and in good working order.</t>
  </si>
  <si>
    <t xml:space="preserve">The resort provides buggies for guest transfers. </t>
  </si>
  <si>
    <t xml:space="preserve">The resort makes buggies/bicycles available to guests. </t>
  </si>
  <si>
    <t>All buildings, their fixtures, fittings and exterior must be maintained in a sound and clean condition.</t>
  </si>
  <si>
    <t>Assembly point in the event of an emergency must be clearly marked.</t>
  </si>
  <si>
    <r>
      <t xml:space="preserve">Buggy </t>
    </r>
    <r>
      <rPr>
        <sz val="10.5"/>
        <rFont val="Calibri"/>
        <family val="2"/>
        <scheme val="minor"/>
      </rPr>
      <t>/bicycle parking space</t>
    </r>
    <r>
      <rPr>
        <sz val="10.5"/>
        <color rgb="FFFF0000"/>
        <rFont val="Calibri"/>
        <family val="2"/>
        <scheme val="minor"/>
      </rPr>
      <t xml:space="preserve"> </t>
    </r>
    <r>
      <rPr>
        <sz val="10.5"/>
        <color theme="1"/>
        <rFont val="Calibri"/>
        <family val="2"/>
        <scheme val="minor"/>
      </rPr>
      <t>in a secure environment close to accommodation.</t>
    </r>
  </si>
  <si>
    <t>Buggy /bicycle parking space must be well maintained with no potholes.</t>
  </si>
  <si>
    <t>An appropriate area suitably designed for welcoming and receiving guests is available. This may include a Reception desk or counter with back up office facilities. A physical traditional reception area may not be required if a  dedicated butler service is available and check in / check out is carried out in the rooms. To note, the below criteria will however apply to the welcoming area (if available) where there is no traditional reception.</t>
  </si>
  <si>
    <t>A variety of good quality local arts and crafts have been tastefully integrated into the décor.</t>
  </si>
  <si>
    <t>Local art and crafts are present in the décor.</t>
  </si>
  <si>
    <t xml:space="preserve">All furniture are of excellent quality, well-constructed with professional finishes.  May be with details such are carvings.  Very comfortable seating with plush upholstery. All in excellent condition. </t>
  </si>
  <si>
    <t xml:space="preserve">Furniture are of very good quality, well constructed with professional finishes and details.  Comfortable seating with good quality upholstery. All in very good condition. </t>
  </si>
  <si>
    <t>Additional Chairs are provided and are in good condition.</t>
  </si>
  <si>
    <t>Decor (including walls, floors and ceiling) is of very good standard that compliments the general theme of the hotel. Furniture of very good quality  and comfort set in an environment of coordinated design with attractive decorative pieces. Seating options available according to the size of the hotel. Where background music is available same should be at a suitable volume. Some space for guests to have privacy and personal space.</t>
  </si>
  <si>
    <t>Décor (including walls, floors and ceilings) is of good standard that compliments the theme of the hotel. Furniture of good quality that may be more functional in design and comfort. A little wear and tear may be evident. Seating options may not be available however adequate seating capacity for the size of the hotel.</t>
  </si>
  <si>
    <t>* Where reception services are provided by dedicated butlers, the below criteria will apply to them.</t>
  </si>
  <si>
    <t>Reception service hours available  24 hrs.</t>
  </si>
  <si>
    <r>
      <t>Policies of the resort must be described upon booking eg. payment methods, applicable deposits, cancellation policy. Information on access restrictions, child-friendly services to be provided (</t>
    </r>
    <r>
      <rPr>
        <b/>
        <sz val="10.5"/>
        <rFont val="Calibri"/>
        <family val="2"/>
        <scheme val="minor"/>
      </rPr>
      <t>where applicable).</t>
    </r>
  </si>
  <si>
    <t>2.8.5</t>
  </si>
  <si>
    <t>2.8.6</t>
  </si>
  <si>
    <t xml:space="preserve">Furniture are of good quality materials and of sound construction. Comfortable seating, upholstery in good condition. </t>
  </si>
  <si>
    <t>Minimum size of 18 sqm (Excluding bathrooms, balconies/terraces).</t>
  </si>
  <si>
    <t xml:space="preserve">A clock and alarm system is available. This may be provided on the telephone.  It should be in working order and provided in all bedrooms. </t>
  </si>
  <si>
    <t>Air conditioning is available, in good working condition and clean.</t>
  </si>
  <si>
    <t>The hotel has over 5 full suites.*Full suites consists of separate bedrooms (which are closed off) and separate living area. A kitchenette may also be available.</t>
  </si>
  <si>
    <t xml:space="preserve">Dedicated butler service is available for all rooms. Hotel should provide a list of all services offered through the Butler service. </t>
  </si>
  <si>
    <r>
      <t>Dedicated butler service is available for some categories of rooms only. Hotel should provide a list of all services offered through the Butler service.</t>
    </r>
    <r>
      <rPr>
        <i/>
        <sz val="10.5"/>
        <rFont val="Calibri"/>
        <family val="2"/>
        <scheme val="minor"/>
      </rPr>
      <t xml:space="preserve"> </t>
    </r>
  </si>
  <si>
    <t>Fire Emergency evacuation plan combined with evacuation instructions in English, French and any other language of the hotel’s main clientele, must be framed and hung on or adjacent to the bedroom door.</t>
  </si>
  <si>
    <t>Where there are interconnecting rooms, double doors suitably sound proof must be provided.</t>
  </si>
  <si>
    <t>Mini bar is stocked with a selection of alcoholic and non-alcoholic beverages and light snacks. Water is provided free of charge and replenished daily. Applicable rates available. Bottle opener is provided and in good condition.</t>
  </si>
  <si>
    <t>A mini fridge must be available.</t>
  </si>
  <si>
    <t>Free Wi-Fi is available at guestrooms.</t>
  </si>
  <si>
    <r>
      <rPr>
        <sz val="10.5"/>
        <rFont val="Calibri"/>
        <family val="2"/>
        <scheme val="minor"/>
      </rPr>
      <t>International direct dial (IDD) phones are available and guests can dial an external number directly from the room instead of going through the switchboard/Reception. Applicable rates clearly displayed.</t>
    </r>
    <r>
      <rPr>
        <sz val="10.5"/>
        <color rgb="FFFF0000"/>
        <rFont val="Calibri"/>
        <family val="2"/>
        <scheme val="minor"/>
      </rPr>
      <t xml:space="preserve"> </t>
    </r>
    <r>
      <rPr>
        <sz val="10.5"/>
        <rFont val="Calibri"/>
        <family val="2"/>
        <scheme val="minor"/>
      </rPr>
      <t>Hotel telephone number, Reception or switchboard number, and the room extension number are displayed.</t>
    </r>
  </si>
  <si>
    <t>Acceptable quality  lighting fixtures.</t>
  </si>
  <si>
    <t>A Full length mirror is available in the room or bathroom, it may also be with the wardrobe. Same is  in good condition.</t>
  </si>
  <si>
    <t>Laundry bag is provided inclusive of applicable rates, and in good condition and clean.</t>
  </si>
  <si>
    <t>Guest can access their accounts and messages through IPTV system.</t>
  </si>
  <si>
    <t xml:space="preserve">Butler Service </t>
  </si>
  <si>
    <t>3.14.4</t>
  </si>
  <si>
    <t>3.15.1</t>
  </si>
  <si>
    <t>3.15.2</t>
  </si>
  <si>
    <t>3.15.3</t>
  </si>
  <si>
    <t>Bathroom Set Up</t>
  </si>
  <si>
    <t>All bathrooms must have en-suite facilities consisting of toilet, wash basin and shower facilities. The minimum floor area should be 6 sqm.</t>
  </si>
  <si>
    <t>Double vanity space is provided.</t>
  </si>
  <si>
    <t>The bathroom offers a separate bath as well as a separate shower.</t>
  </si>
  <si>
    <t>A bath with shower facilities is available.</t>
  </si>
  <si>
    <t>Full range of towel sizes: bath sheets, bath towels, hand towels, facecloth for each guest. Thick, heavy, fluffy quality with plenty of pile. Two bath mats provided for bath and shower area of excellent quality.</t>
  </si>
  <si>
    <t>Fixtures and fittings in an acceptable condition. May show signs of wear and tear.</t>
  </si>
  <si>
    <t>Well-positioned lights with acceptable quality light fittings.</t>
  </si>
  <si>
    <t>5.2.1</t>
  </si>
  <si>
    <t>5.2.2</t>
  </si>
  <si>
    <t>5.3.6</t>
  </si>
  <si>
    <t>5.3.7</t>
  </si>
  <si>
    <t>5.3.8</t>
  </si>
  <si>
    <t>5.3.9</t>
  </si>
  <si>
    <t>Opaque windows or curtains/blinds must be provided if necessary to ensure guest privacy.</t>
  </si>
  <si>
    <t>5.5.10</t>
  </si>
  <si>
    <t>5.5.11</t>
  </si>
  <si>
    <t>5.5.12</t>
  </si>
  <si>
    <t>5.5.13</t>
  </si>
  <si>
    <t>5.5.14</t>
  </si>
  <si>
    <t>Full length mirror is available.</t>
  </si>
  <si>
    <t>Each cubicle door must have a working lock for privacy.</t>
  </si>
  <si>
    <t>The resort has more than one restaurant.</t>
  </si>
  <si>
    <t>6.12.8</t>
  </si>
  <si>
    <t xml:space="preserve">All kitchen and ancillary facilities must be well maintained, clean and hygienic. All equipment, appliances and facilities must be in good working order and clean. </t>
  </si>
  <si>
    <t>The kitchen layout  allows for effective workflow (i.e there is a continuous progression of food from preparation to service, with no cross over to avoid cross contamination)</t>
  </si>
  <si>
    <t>Maintenance technician is available 24/7 on site to attend to emergencies. Replacement consumables and spare parts available in stock. Replacement electrical fixtures e.g TVs, minibars, telephones, hairdryers in stock.</t>
  </si>
  <si>
    <t>Maintenance technician is available 08.00- 18.00h and on call after hours. Replacement consumables and spare parts available in stock. Replacement electrical fixtures e.g TVs, minibars, telephones, hairdryers in stock.</t>
  </si>
  <si>
    <t>8.1.2</t>
  </si>
  <si>
    <t>Over 60% of the resorts' workforce are locals.</t>
  </si>
  <si>
    <t>The resort has won a national or international award for their facilities or services within the last year.</t>
  </si>
  <si>
    <t>The resort has a programme in place to purchase and contract directly from local suppliers and services eg; transportation, fruit, vegetable, fish.</t>
  </si>
  <si>
    <t>The resort maintains a vegetable or fruit garden which supplies produce for guests and/or staff</t>
  </si>
  <si>
    <t>Information on procedures in the event of an emergency and after hours contacts for assistance must be clearly displayed and available in English and French and other languages of the resort’s main clientele, incorporating diagrams.</t>
  </si>
  <si>
    <t xml:space="preserve">The resort must have in place a means to provide/summon medical assistance when required. </t>
  </si>
  <si>
    <t>24 hour professional security guards or alternatively the resort contracts out to a licensed security firm.</t>
  </si>
  <si>
    <t>The resort is compliant with Fire Safety Regulations/report from Fire Department to be available for verification.</t>
  </si>
  <si>
    <t>The establishment is managed by a highly trained and experienced person, assisted by several persons with relevant professional qualifications in their respective fields. Is fluent in English, French or other languages of the hotel’s main clientele.</t>
  </si>
  <si>
    <t xml:space="preserve">The resort must have adequate staff facilities which includes changing rooms, toilets,  rest room, and canteen/eating area for the number of staff employed. </t>
  </si>
  <si>
    <t>The hotel has one dedicated creole restaurant.</t>
  </si>
  <si>
    <t>The hotel features local dishes on their menu.</t>
  </si>
  <si>
    <t xml:space="preserve">The resort supports and contributes to biodiversity conservation  including natural protected areas and areas of high biodiversity value. </t>
  </si>
  <si>
    <t>The hotel has a sustainable tourism policy appropriate to the size of the business, which includes a vision statement, and identifies goals in at least three of the following:  waste, water, energy, staff, conservation, community, or guests.(Documentation to be made available)</t>
  </si>
  <si>
    <t>Water-saving fittings are in place (ie. shower heads and taps which are fitted with aerators or specific water-saving fittings).</t>
  </si>
  <si>
    <t>Butler Service</t>
  </si>
  <si>
    <t>Good variety on the menu with a la carte on offer.</t>
  </si>
  <si>
    <t>`</t>
  </si>
  <si>
    <t>Fire Emergency evacuation plan combined with evacuation instructions in English or French must be framed and hung on or adjacent to the bedroom door</t>
  </si>
  <si>
    <t xml:space="preserve">The hotel offers at least 5 of the following facilities; Fitness Room, Wellness/spa Services, Swimming Pool, Tennis Court, Guest Child Care Services, diving, non motorised water activities, island hopping, Shops/Souvenir, Wedding Planning, Guided Excursions including trails, Rock Climbing,  Fishing excursions
</t>
  </si>
  <si>
    <t>The hotel offers at least 7 of the above activities</t>
  </si>
  <si>
    <t>The hotel offers at least 10 of the above activities</t>
  </si>
  <si>
    <t>The toilet is separately enclosed.</t>
  </si>
  <si>
    <t>SIGNATURE ASSESSOR (S)</t>
  </si>
  <si>
    <t>CLASSIFICATION ASSESSMENT CRITERIA FOR ISLAND RESORTS</t>
  </si>
  <si>
    <t>"P" stands for physical criteria, "S" stands for Service criteria and             represents sustainability criteria.</t>
  </si>
  <si>
    <t>Guest Rating</t>
  </si>
  <si>
    <t xml:space="preserve">The hotels has achieved a ReviewPro GRI score of between 90 – 100% for the period of last year.         
  </t>
  </si>
  <si>
    <t>The hotels has achieved a ReviewPro GRI score of between 80 – 89%   for the period of last year.</t>
  </si>
  <si>
    <t>The hotels has achieved a ReviewPro GRI score of between 70 – 79%   for the period of last year.</t>
  </si>
  <si>
    <t>The hotels has achieved a ReviewPro GRI score of between 60 – 69 %    for the period of last year.</t>
  </si>
  <si>
    <t>The hotels has achieved a ReviewPro GRI score of between 50 – 59 %    for the period of last year.</t>
  </si>
  <si>
    <t>GUEST RATING</t>
  </si>
  <si>
    <r>
      <t>0% to 24</t>
    </r>
    <r>
      <rPr>
        <b/>
        <sz val="11"/>
        <color rgb="FF000000"/>
        <rFont val="Calibri"/>
        <family val="2"/>
      </rPr>
      <t>%</t>
    </r>
  </si>
  <si>
    <r>
      <t>25% to 39</t>
    </r>
    <r>
      <rPr>
        <b/>
        <sz val="11"/>
        <color rgb="FF000000"/>
        <rFont val="Calibri"/>
        <family val="2"/>
      </rPr>
      <t>%</t>
    </r>
  </si>
  <si>
    <r>
      <t>40</t>
    </r>
    <r>
      <rPr>
        <b/>
        <sz val="11"/>
        <color rgb="FF000000"/>
        <rFont val="Calibri"/>
        <family val="2"/>
      </rPr>
      <t>% to 54%</t>
    </r>
  </si>
  <si>
    <t>85% to 100%</t>
  </si>
  <si>
    <t>5 Star</t>
  </si>
  <si>
    <t>that don't apply to hotels and island resorts with fewer than 25 rooms, which have fewer amenities and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</si>
</sst>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6" x14ac:knownFonts="1">
    <font>
      <sz val="11"/>
      <color theme="1"/>
      <name val="Calibri"/>
      <family val="2"/>
      <scheme val="minor"/>
    </font>
    <font>
      <sz val="11"/>
      <color rgb="FF006100"/>
      <name val="Calibri"/>
      <family val="2"/>
      <scheme val="minor"/>
    </font>
    <font>
      <b/>
      <sz val="11"/>
      <color theme="1"/>
      <name val="Calibri"/>
      <family val="2"/>
      <scheme val="minor"/>
    </font>
    <font>
      <b/>
      <sz val="12"/>
      <color theme="1"/>
      <name val="Arial Narrow"/>
      <family val="2"/>
    </font>
    <font>
      <b/>
      <sz val="11"/>
      <color theme="1"/>
      <name val="Arial Narrow"/>
      <family val="2"/>
    </font>
    <font>
      <sz val="11"/>
      <color theme="1"/>
      <name val="Arial Narrow"/>
      <family val="2"/>
    </font>
    <font>
      <sz val="12"/>
      <color theme="1"/>
      <name val="Arial Narrow"/>
      <family val="2"/>
    </font>
    <font>
      <sz val="11"/>
      <color theme="1"/>
      <name val="Calibri"/>
      <family val="2"/>
      <scheme val="minor"/>
    </font>
    <font>
      <sz val="11"/>
      <color indexed="8"/>
      <name val="Arial Narrow"/>
      <family val="2"/>
    </font>
    <font>
      <b/>
      <sz val="11"/>
      <color indexed="8"/>
      <name val="Arial Narrow"/>
      <family val="2"/>
    </font>
    <font>
      <sz val="10"/>
      <color theme="1"/>
      <name val="Calibri"/>
      <family val="2"/>
      <scheme val="minor"/>
    </font>
    <font>
      <sz val="11"/>
      <color theme="1"/>
      <name val="Calibri"/>
      <family val="2"/>
    </font>
    <font>
      <b/>
      <sz val="14"/>
      <color rgb="FF000000"/>
      <name val="Calibri"/>
      <family val="2"/>
    </font>
    <font>
      <sz val="14"/>
      <color rgb="FF000000"/>
      <name val="Calibri"/>
      <family val="2"/>
    </font>
    <font>
      <b/>
      <sz val="11"/>
      <name val="Arial Narrow"/>
      <family val="2"/>
    </font>
    <font>
      <sz val="9"/>
      <color theme="1"/>
      <name val="Calibri"/>
      <family val="2"/>
      <scheme val="minor"/>
    </font>
    <font>
      <sz val="11"/>
      <name val="Arial Narrow"/>
      <family val="2"/>
    </font>
    <font>
      <sz val="12"/>
      <name val="Arial Narrow"/>
      <family val="2"/>
    </font>
    <font>
      <sz val="14"/>
      <name val="Calibri"/>
      <family val="2"/>
    </font>
    <font>
      <b/>
      <sz val="12"/>
      <color theme="0"/>
      <name val="Arial Narrow"/>
      <family val="2"/>
    </font>
    <font>
      <b/>
      <sz val="10"/>
      <color theme="1"/>
      <name val="Calibri"/>
      <family val="2"/>
      <scheme val="minor"/>
    </font>
    <font>
      <b/>
      <sz val="12"/>
      <name val="Arial Narrow"/>
      <family val="2"/>
    </font>
    <font>
      <b/>
      <sz val="10.5"/>
      <color theme="1"/>
      <name val="Calibri"/>
      <family val="2"/>
      <scheme val="minor"/>
    </font>
    <font>
      <sz val="10.5"/>
      <color theme="1"/>
      <name val="Calibri"/>
      <family val="2"/>
      <scheme val="minor"/>
    </font>
    <font>
      <b/>
      <sz val="10.5"/>
      <name val="Calibri"/>
      <family val="2"/>
      <scheme val="minor"/>
    </font>
    <font>
      <b/>
      <sz val="10"/>
      <name val="Calibri"/>
      <family val="2"/>
      <scheme val="minor"/>
    </font>
    <font>
      <vertAlign val="superscript"/>
      <sz val="10.5"/>
      <color theme="1"/>
      <name val="Calibri"/>
      <family val="2"/>
      <scheme val="minor"/>
    </font>
    <font>
      <b/>
      <sz val="10.5"/>
      <color theme="0"/>
      <name val="Calibri"/>
      <family val="2"/>
      <scheme val="minor"/>
    </font>
    <font>
      <sz val="10.5"/>
      <color theme="0"/>
      <name val="Calibri"/>
      <family val="2"/>
      <scheme val="minor"/>
    </font>
    <font>
      <sz val="10.5"/>
      <name val="Calibri"/>
      <family val="2"/>
      <scheme val="minor"/>
    </font>
    <font>
      <sz val="10.5"/>
      <color rgb="FFFF0000"/>
      <name val="Calibri"/>
      <family val="2"/>
      <scheme val="minor"/>
    </font>
    <font>
      <b/>
      <sz val="10"/>
      <color theme="0"/>
      <name val="Calibri"/>
      <family val="2"/>
      <scheme val="minor"/>
    </font>
    <font>
      <b/>
      <sz val="10.5"/>
      <color rgb="FFFF0000"/>
      <name val="Calibri"/>
      <family val="2"/>
      <scheme val="minor"/>
    </font>
    <font>
      <b/>
      <strike/>
      <sz val="10.5"/>
      <color rgb="FFFF0000"/>
      <name val="Calibri"/>
      <family val="2"/>
      <scheme val="minor"/>
    </font>
    <font>
      <i/>
      <sz val="10.5"/>
      <color theme="1"/>
      <name val="Calibri"/>
      <family val="2"/>
      <scheme val="minor"/>
    </font>
    <font>
      <i/>
      <sz val="10.5"/>
      <name val="Calibri"/>
      <family val="2"/>
      <scheme val="minor"/>
    </font>
    <font>
      <b/>
      <sz val="10.5"/>
      <color rgb="FF006100"/>
      <name val="Calibri"/>
      <family val="2"/>
      <scheme val="minor"/>
    </font>
    <font>
      <b/>
      <sz val="9"/>
      <color theme="0"/>
      <name val="Calibri"/>
      <family val="2"/>
      <scheme val="minor"/>
    </font>
    <font>
      <i/>
      <sz val="10"/>
      <name val="Calibri"/>
      <family val="2"/>
      <scheme val="minor"/>
    </font>
    <font>
      <b/>
      <sz val="9.5"/>
      <color theme="1"/>
      <name val="Calibri"/>
      <family val="2"/>
      <scheme val="minor"/>
    </font>
    <font>
      <b/>
      <sz val="9.5"/>
      <name val="Calibri"/>
      <family val="2"/>
      <scheme val="minor"/>
    </font>
    <font>
      <b/>
      <i/>
      <sz val="14"/>
      <color theme="1"/>
      <name val="Calibri"/>
      <family val="2"/>
      <scheme val="minor"/>
    </font>
    <font>
      <b/>
      <sz val="13.5"/>
      <color theme="1"/>
      <name val="Calibri"/>
      <family val="2"/>
      <scheme val="minor"/>
    </font>
    <font>
      <b/>
      <sz val="11"/>
      <color theme="1"/>
      <name val="Calibri"/>
      <family val="2"/>
    </font>
    <font>
      <b/>
      <sz val="11"/>
      <color rgb="FF000000"/>
      <name val="Calibri"/>
      <family val="2"/>
    </font>
    <font>
      <b/>
      <sz val="15"/>
      <color rgb="FF595959"/>
      <name val="Calibri"/>
      <family val="2"/>
      <scheme val="minor"/>
    </font>
  </fonts>
  <fills count="21">
    <fill>
      <patternFill patternType="none"/>
    </fill>
    <fill>
      <patternFill patternType="gray125"/>
    </fill>
    <fill>
      <patternFill patternType="solid">
        <fgColor rgb="FFC6EFCE"/>
      </patternFill>
    </fill>
    <fill>
      <patternFill patternType="solid">
        <fgColor theme="8" tint="0.59999389629810485"/>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0.24994659260841701"/>
        <bgColor indexed="64"/>
      </patternFill>
    </fill>
    <fill>
      <patternFill patternType="solid">
        <fgColor rgb="FF92D050"/>
        <bgColor indexed="64"/>
      </patternFill>
    </fill>
    <fill>
      <patternFill patternType="solid">
        <fgColor theme="5" tint="-0.249977111117893"/>
        <bgColor indexed="64"/>
      </patternFill>
    </fill>
    <fill>
      <patternFill patternType="solid">
        <fgColor rgb="FFE88CBC"/>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002060"/>
        <bgColor indexed="64"/>
      </patternFill>
    </fill>
    <fill>
      <patternFill patternType="solid">
        <fgColor rgb="FF8200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rgb="FFA6F0B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theme="2" tint="-0.749992370372631"/>
      </left>
      <right style="thin">
        <color theme="2" tint="-0.749992370372631"/>
      </right>
      <top style="thin">
        <color theme="2" tint="-0.749992370372631"/>
      </top>
      <bottom style="thin">
        <color theme="2" tint="-0.749992370372631"/>
      </bottom>
      <diagonal/>
    </border>
    <border>
      <left style="thin">
        <color theme="2" tint="-0.749992370372631"/>
      </left>
      <right style="thin">
        <color theme="2" tint="-0.749992370372631"/>
      </right>
      <top style="thin">
        <color theme="2" tint="-0.749992370372631"/>
      </top>
      <bottom/>
      <diagonal/>
    </border>
    <border>
      <left style="thin">
        <color theme="2" tint="-0.749992370372631"/>
      </left>
      <right style="thin">
        <color theme="2" tint="-0.749992370372631"/>
      </right>
      <top/>
      <bottom style="thin">
        <color theme="2" tint="-0.749992370372631"/>
      </bottom>
      <diagonal/>
    </border>
    <border>
      <left style="thin">
        <color indexed="64"/>
      </left>
      <right/>
      <top style="thin">
        <color indexed="64"/>
      </top>
      <bottom/>
      <diagonal/>
    </border>
    <border>
      <left style="thin">
        <color indexed="64"/>
      </left>
      <right/>
      <top/>
      <bottom/>
      <diagonal/>
    </border>
    <border>
      <left style="thin">
        <color theme="2" tint="-0.749992370372631"/>
      </left>
      <right/>
      <top style="thin">
        <color theme="2" tint="-0.749992370372631"/>
      </top>
      <bottom style="thin">
        <color theme="2" tint="-0.749992370372631"/>
      </bottom>
      <diagonal/>
    </border>
    <border>
      <left style="thin">
        <color indexed="64"/>
      </left>
      <right style="thin">
        <color indexed="64"/>
      </right>
      <top style="thin">
        <color theme="2" tint="-0.749992370372631"/>
      </top>
      <bottom style="thin">
        <color indexed="64"/>
      </bottom>
      <diagonal/>
    </border>
    <border>
      <left/>
      <right style="thin">
        <color theme="2" tint="-0.749992370372631"/>
      </right>
      <top style="thin">
        <color theme="2" tint="-0.749992370372631"/>
      </top>
      <bottom style="thin">
        <color theme="2" tint="-0.749992370372631"/>
      </bottom>
      <diagonal/>
    </border>
    <border>
      <left style="thin">
        <color indexed="64"/>
      </left>
      <right style="thin">
        <color theme="2" tint="-0.749992370372631"/>
      </right>
      <top style="thin">
        <color theme="2" tint="-0.749992370372631"/>
      </top>
      <bottom/>
      <diagonal/>
    </border>
    <border>
      <left style="thin">
        <color indexed="64"/>
      </left>
      <right style="thin">
        <color theme="2" tint="-0.749992370372631"/>
      </right>
      <top/>
      <bottom style="thin">
        <color theme="2" tint="-0.749992370372631"/>
      </bottom>
      <diagonal/>
    </border>
    <border>
      <left style="thin">
        <color indexed="64"/>
      </left>
      <right style="thin">
        <color indexed="64"/>
      </right>
      <top style="thin">
        <color theme="2" tint="-0.749992370372631"/>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theme="2" tint="-0.749992370372631"/>
      </left>
      <right/>
      <top style="thin">
        <color theme="2" tint="-0.749992370372631"/>
      </top>
      <bottom style="thin">
        <color indexed="64"/>
      </bottom>
      <diagonal/>
    </border>
    <border>
      <left/>
      <right/>
      <top style="thin">
        <color theme="2" tint="-0.749992370372631"/>
      </top>
      <bottom style="thin">
        <color indexed="64"/>
      </bottom>
      <diagonal/>
    </border>
    <border>
      <left/>
      <right style="thin">
        <color theme="2" tint="-0.749992370372631"/>
      </right>
      <top style="thin">
        <color theme="2" tint="-0.749992370372631"/>
      </top>
      <bottom style="thin">
        <color indexed="64"/>
      </bottom>
      <diagonal/>
    </border>
    <border>
      <left style="thin">
        <color theme="2" tint="-0.749992370372631"/>
      </left>
      <right/>
      <top style="thin">
        <color indexed="64"/>
      </top>
      <bottom style="thin">
        <color theme="2" tint="-0.749992370372631"/>
      </bottom>
      <diagonal/>
    </border>
    <border>
      <left/>
      <right/>
      <top style="thin">
        <color indexed="64"/>
      </top>
      <bottom style="thin">
        <color theme="2" tint="-0.749992370372631"/>
      </bottom>
      <diagonal/>
    </border>
    <border>
      <left/>
      <right style="thin">
        <color theme="2" tint="-0.749992370372631"/>
      </right>
      <top style="thin">
        <color indexed="64"/>
      </top>
      <bottom style="thin">
        <color theme="2" tint="-0.749992370372631"/>
      </bottom>
      <diagonal/>
    </border>
  </borders>
  <cellStyleXfs count="3">
    <xf numFmtId="0" fontId="0" fillId="0" borderId="0"/>
    <xf numFmtId="0" fontId="1" fillId="2" borderId="0" applyNumberFormat="0" applyBorder="0" applyAlignment="0" applyProtection="0"/>
    <xf numFmtId="9" fontId="7" fillId="0" borderId="0" applyFont="0" applyFill="0" applyBorder="0" applyAlignment="0" applyProtection="0"/>
  </cellStyleXfs>
  <cellXfs count="575">
    <xf numFmtId="0" fontId="0" fillId="0" borderId="0" xfId="0"/>
    <xf numFmtId="0" fontId="2" fillId="0" borderId="1" xfId="0" applyFont="1" applyBorder="1"/>
    <xf numFmtId="0" fontId="8" fillId="0" borderId="0" xfId="0" applyFont="1" applyAlignment="1">
      <alignment horizontal="left"/>
    </xf>
    <xf numFmtId="0" fontId="5" fillId="0" borderId="0" xfId="0" applyFont="1"/>
    <xf numFmtId="0" fontId="5" fillId="0" borderId="0" xfId="0" applyNumberFormat="1" applyFont="1"/>
    <xf numFmtId="9" fontId="0" fillId="0" borderId="0" xfId="0" applyNumberFormat="1" applyAlignment="1">
      <alignment horizontal="right"/>
    </xf>
    <xf numFmtId="0" fontId="0" fillId="0" borderId="0" xfId="0" applyNumberFormat="1" applyAlignment="1">
      <alignment horizontal="right"/>
    </xf>
    <xf numFmtId="9" fontId="0" fillId="0" borderId="0" xfId="2" applyFont="1" applyAlignment="1">
      <alignment horizontal="right"/>
    </xf>
    <xf numFmtId="0" fontId="8" fillId="0" borderId="0" xfId="0" applyFont="1" applyAlignment="1">
      <alignment horizontal="right"/>
    </xf>
    <xf numFmtId="0" fontId="8" fillId="0" borderId="0" xfId="0" applyNumberFormat="1" applyFont="1" applyAlignment="1">
      <alignment horizontal="right"/>
    </xf>
    <xf numFmtId="9" fontId="0" fillId="0" borderId="0" xfId="0" applyNumberFormat="1" applyFont="1" applyAlignment="1">
      <alignment horizontal="right"/>
    </xf>
    <xf numFmtId="0" fontId="0" fillId="0" borderId="0" xfId="0" applyNumberFormat="1" applyFont="1" applyAlignment="1">
      <alignment horizontal="right"/>
    </xf>
    <xf numFmtId="0" fontId="9" fillId="5" borderId="1" xfId="0" applyFont="1" applyFill="1" applyBorder="1" applyAlignment="1">
      <alignment horizontal="left"/>
    </xf>
    <xf numFmtId="0" fontId="9" fillId="5" borderId="1" xfId="0" applyFont="1" applyFill="1" applyBorder="1" applyAlignment="1">
      <alignment horizontal="right"/>
    </xf>
    <xf numFmtId="1" fontId="9" fillId="5" borderId="1" xfId="0" applyNumberFormat="1" applyFont="1" applyFill="1" applyBorder="1" applyAlignment="1">
      <alignment horizontal="right"/>
    </xf>
    <xf numFmtId="0" fontId="9" fillId="5" borderId="1" xfId="0" applyNumberFormat="1" applyFont="1" applyFill="1" applyBorder="1" applyAlignment="1">
      <alignment horizontal="left"/>
    </xf>
    <xf numFmtId="0" fontId="9" fillId="5" borderId="1" xfId="0" applyNumberFormat="1" applyFont="1" applyFill="1" applyBorder="1" applyAlignment="1">
      <alignment horizontal="right"/>
    </xf>
    <xf numFmtId="0" fontId="11" fillId="0" borderId="0" xfId="0" applyFont="1" applyFill="1" applyBorder="1"/>
    <xf numFmtId="0" fontId="12" fillId="0" borderId="0" xfId="0" applyFont="1" applyFill="1" applyBorder="1"/>
    <xf numFmtId="0" fontId="13" fillId="0" borderId="0" xfId="0" applyFont="1" applyFill="1" applyBorder="1"/>
    <xf numFmtId="9" fontId="13" fillId="0" borderId="0" xfId="0" applyNumberFormat="1" applyFont="1" applyFill="1" applyBorder="1"/>
    <xf numFmtId="9" fontId="12" fillId="0" borderId="0" xfId="0" applyNumberFormat="1" applyFont="1" applyFill="1" applyBorder="1"/>
    <xf numFmtId="1" fontId="6" fillId="0" borderId="0" xfId="0" applyNumberFormat="1" applyFont="1" applyFill="1" applyBorder="1" applyAlignment="1">
      <alignment vertical="center" wrapText="1"/>
    </xf>
    <xf numFmtId="0" fontId="10" fillId="6" borderId="0" xfId="0" applyFont="1" applyFill="1"/>
    <xf numFmtId="1" fontId="3" fillId="6" borderId="0" xfId="0" applyNumberFormat="1" applyFont="1" applyFill="1" applyAlignment="1">
      <alignment textRotation="90"/>
    </xf>
    <xf numFmtId="0" fontId="3" fillId="6" borderId="0" xfId="0" applyNumberFormat="1" applyFont="1" applyFill="1" applyAlignment="1">
      <alignment textRotation="90"/>
    </xf>
    <xf numFmtId="9" fontId="3" fillId="6" borderId="0" xfId="0" applyNumberFormat="1" applyFont="1" applyFill="1" applyAlignment="1">
      <alignment horizontal="right" textRotation="90"/>
    </xf>
    <xf numFmtId="0" fontId="3" fillId="6" borderId="0" xfId="0" applyNumberFormat="1" applyFont="1" applyFill="1" applyAlignment="1">
      <alignment horizontal="right" textRotation="90"/>
    </xf>
    <xf numFmtId="9" fontId="3" fillId="6" borderId="0" xfId="2" applyFont="1" applyFill="1" applyAlignment="1">
      <alignment horizontal="right" textRotation="90"/>
    </xf>
    <xf numFmtId="0" fontId="3" fillId="6" borderId="0" xfId="0" applyFont="1" applyFill="1" applyAlignment="1">
      <alignment textRotation="90" wrapText="1"/>
    </xf>
    <xf numFmtId="0" fontId="9" fillId="5" borderId="4" xfId="0" applyFont="1" applyFill="1" applyBorder="1" applyAlignment="1">
      <alignment horizontal="left"/>
    </xf>
    <xf numFmtId="0" fontId="9" fillId="5" borderId="10" xfId="0" applyFont="1" applyFill="1" applyBorder="1" applyAlignment="1">
      <alignment horizontal="left"/>
    </xf>
    <xf numFmtId="1" fontId="9" fillId="5" borderId="4" xfId="0" applyNumberFormat="1" applyFont="1" applyFill="1" applyBorder="1" applyAlignment="1">
      <alignment horizontal="left"/>
    </xf>
    <xf numFmtId="0" fontId="9" fillId="5" borderId="4" xfId="0" applyNumberFormat="1" applyFont="1" applyFill="1" applyBorder="1" applyAlignment="1">
      <alignment horizontal="left"/>
    </xf>
    <xf numFmtId="0" fontId="15" fillId="0" borderId="0" xfId="0" applyFont="1"/>
    <xf numFmtId="0" fontId="2" fillId="0" borderId="0" xfId="0" applyFont="1" applyBorder="1"/>
    <xf numFmtId="0" fontId="18" fillId="0" borderId="0" xfId="0" applyFont="1" applyFill="1" applyBorder="1"/>
    <xf numFmtId="9" fontId="18" fillId="0" borderId="0" xfId="0" applyNumberFormat="1" applyFont="1" applyFill="1" applyBorder="1"/>
    <xf numFmtId="0" fontId="4" fillId="10" borderId="1" xfId="0" applyFont="1" applyFill="1" applyBorder="1" applyAlignment="1">
      <alignment horizontal="left" vertical="center" wrapText="1"/>
    </xf>
    <xf numFmtId="0" fontId="4" fillId="10" borderId="2" xfId="0" applyFont="1" applyFill="1" applyBorder="1" applyAlignment="1">
      <alignment horizontal="right" vertical="center" wrapText="1"/>
    </xf>
    <xf numFmtId="0" fontId="4" fillId="10" borderId="2" xfId="0" applyFont="1" applyFill="1" applyBorder="1" applyAlignment="1">
      <alignment horizontal="left" vertical="center" wrapText="1"/>
    </xf>
    <xf numFmtId="9" fontId="4" fillId="10" borderId="2" xfId="2" applyFont="1" applyFill="1" applyBorder="1" applyAlignment="1">
      <alignment horizontal="right" vertical="center" wrapText="1"/>
    </xf>
    <xf numFmtId="0" fontId="14" fillId="4" borderId="2" xfId="0" applyFont="1" applyFill="1" applyBorder="1" applyAlignment="1">
      <alignment horizontal="right" vertical="center" wrapText="1"/>
    </xf>
    <xf numFmtId="2" fontId="14" fillId="4" borderId="0" xfId="0" applyNumberFormat="1" applyFont="1" applyFill="1" applyBorder="1" applyAlignment="1">
      <alignment horizontal="right" vertical="center" wrapText="1"/>
    </xf>
    <xf numFmtId="9" fontId="14" fillId="4" borderId="2" xfId="0" applyNumberFormat="1" applyFont="1" applyFill="1" applyBorder="1" applyAlignment="1">
      <alignment horizontal="right" vertical="center" wrapText="1"/>
    </xf>
    <xf numFmtId="0" fontId="14" fillId="4" borderId="2" xfId="0" applyNumberFormat="1" applyFont="1" applyFill="1" applyBorder="1" applyAlignment="1">
      <alignment horizontal="right" vertical="center" wrapText="1"/>
    </xf>
    <xf numFmtId="0" fontId="14" fillId="4" borderId="1" xfId="0" applyFont="1" applyFill="1" applyBorder="1" applyAlignment="1">
      <alignment horizontal="left" vertical="center" wrapText="1"/>
    </xf>
    <xf numFmtId="0" fontId="4" fillId="7" borderId="1" xfId="0" applyFont="1" applyFill="1" applyBorder="1" applyAlignment="1">
      <alignment horizontal="left" vertical="center" wrapText="1"/>
    </xf>
    <xf numFmtId="2" fontId="4" fillId="7" borderId="1" xfId="0" applyNumberFormat="1" applyFont="1" applyFill="1" applyBorder="1" applyAlignment="1">
      <alignment horizontal="right" vertical="center" wrapText="1"/>
    </xf>
    <xf numFmtId="9" fontId="4" fillId="7" borderId="1" xfId="0" applyNumberFormat="1" applyFont="1" applyFill="1" applyBorder="1" applyAlignment="1">
      <alignment horizontal="right" vertical="center" wrapText="1"/>
    </xf>
    <xf numFmtId="0" fontId="4" fillId="7" borderId="1" xfId="0" applyNumberFormat="1" applyFont="1" applyFill="1" applyBorder="1" applyAlignment="1">
      <alignment horizontal="right" vertical="center" wrapText="1"/>
    </xf>
    <xf numFmtId="0" fontId="4" fillId="7" borderId="1" xfId="0" applyFont="1" applyFill="1" applyBorder="1" applyAlignment="1">
      <alignment horizontal="right" vertical="center" wrapText="1"/>
    </xf>
    <xf numFmtId="0" fontId="4" fillId="12" borderId="1" xfId="0" applyFont="1" applyFill="1" applyBorder="1" applyAlignment="1">
      <alignment horizontal="left" vertical="center" wrapText="1"/>
    </xf>
    <xf numFmtId="0" fontId="4" fillId="12" borderId="1" xfId="0" applyFont="1" applyFill="1" applyBorder="1" applyAlignment="1">
      <alignment horizontal="right" vertical="center" wrapText="1"/>
    </xf>
    <xf numFmtId="2" fontId="4" fillId="12" borderId="1" xfId="0" applyNumberFormat="1" applyFont="1" applyFill="1" applyBorder="1" applyAlignment="1">
      <alignment horizontal="right" vertical="center" wrapText="1"/>
    </xf>
    <xf numFmtId="9" fontId="4" fillId="12" borderId="1" xfId="0" applyNumberFormat="1" applyFont="1" applyFill="1" applyBorder="1" applyAlignment="1">
      <alignment horizontal="right" vertical="center" wrapText="1"/>
    </xf>
    <xf numFmtId="0" fontId="4" fillId="12" borderId="1" xfId="0" applyNumberFormat="1" applyFont="1" applyFill="1" applyBorder="1" applyAlignment="1">
      <alignment horizontal="right" vertical="center" wrapText="1"/>
    </xf>
    <xf numFmtId="0" fontId="4" fillId="13" borderId="2" xfId="0" applyFont="1" applyFill="1" applyBorder="1" applyAlignment="1">
      <alignment horizontal="left" vertical="center"/>
    </xf>
    <xf numFmtId="0" fontId="4" fillId="13" borderId="2" xfId="0" applyFont="1" applyFill="1" applyBorder="1" applyAlignment="1">
      <alignment horizontal="right" vertical="center"/>
    </xf>
    <xf numFmtId="2" fontId="4" fillId="13" borderId="2" xfId="0" applyNumberFormat="1" applyFont="1" applyFill="1" applyBorder="1" applyAlignment="1">
      <alignment horizontal="right" vertical="center"/>
    </xf>
    <xf numFmtId="9" fontId="4" fillId="13" borderId="2" xfId="0" applyNumberFormat="1" applyFont="1" applyFill="1" applyBorder="1" applyAlignment="1">
      <alignment horizontal="right" vertical="center"/>
    </xf>
    <xf numFmtId="0" fontId="4" fillId="13" borderId="2" xfId="0" applyNumberFormat="1" applyFont="1" applyFill="1" applyBorder="1" applyAlignment="1">
      <alignment horizontal="right" vertical="center"/>
    </xf>
    <xf numFmtId="0" fontId="14" fillId="9" borderId="2" xfId="0" applyFont="1" applyFill="1" applyBorder="1" applyAlignment="1">
      <alignment horizontal="right" vertical="center" wrapText="1"/>
    </xf>
    <xf numFmtId="2" fontId="14" fillId="9" borderId="14" xfId="0" applyNumberFormat="1" applyFont="1" applyFill="1" applyBorder="1" applyAlignment="1">
      <alignment horizontal="right" vertical="center" wrapText="1"/>
    </xf>
    <xf numFmtId="9" fontId="14" fillId="9" borderId="2" xfId="0" applyNumberFormat="1" applyFont="1" applyFill="1" applyBorder="1" applyAlignment="1">
      <alignment horizontal="right" vertical="center" wrapText="1"/>
    </xf>
    <xf numFmtId="0" fontId="14" fillId="9" borderId="2" xfId="0" applyNumberFormat="1" applyFont="1" applyFill="1" applyBorder="1" applyAlignment="1">
      <alignment horizontal="right" vertical="center" wrapText="1"/>
    </xf>
    <xf numFmtId="0" fontId="19" fillId="16" borderId="1" xfId="0" applyFont="1" applyFill="1" applyBorder="1" applyAlignment="1">
      <alignment vertical="center" wrapText="1"/>
    </xf>
    <xf numFmtId="2" fontId="19" fillId="16" borderId="1" xfId="0" applyNumberFormat="1" applyFont="1" applyFill="1" applyBorder="1" applyAlignment="1">
      <alignment vertical="center"/>
    </xf>
    <xf numFmtId="9" fontId="19" fillId="16" borderId="1" xfId="2" applyNumberFormat="1" applyFont="1" applyFill="1" applyBorder="1" applyAlignment="1">
      <alignment horizontal="right" vertical="center" wrapText="1"/>
    </xf>
    <xf numFmtId="0" fontId="19" fillId="16" borderId="1" xfId="2" applyNumberFormat="1" applyFont="1" applyFill="1" applyBorder="1" applyAlignment="1">
      <alignment horizontal="right" vertical="center" wrapText="1"/>
    </xf>
    <xf numFmtId="0" fontId="5" fillId="0" borderId="0" xfId="0" applyNumberFormat="1" applyFont="1" applyFill="1"/>
    <xf numFmtId="9" fontId="0" fillId="0" borderId="0" xfId="0" applyNumberFormat="1" applyFill="1" applyAlignment="1">
      <alignment horizontal="right"/>
    </xf>
    <xf numFmtId="0" fontId="0" fillId="0" borderId="0" xfId="0" applyNumberFormat="1" applyFill="1" applyAlignment="1">
      <alignment horizontal="right"/>
    </xf>
    <xf numFmtId="9" fontId="0" fillId="0" borderId="0" xfId="2" applyFont="1" applyFill="1" applyAlignment="1">
      <alignment horizontal="right"/>
    </xf>
    <xf numFmtId="0" fontId="0" fillId="0" borderId="0" xfId="0" applyFill="1"/>
    <xf numFmtId="1" fontId="8" fillId="0" borderId="0" xfId="0" applyNumberFormat="1" applyFont="1" applyAlignment="1">
      <alignment horizontal="right"/>
    </xf>
    <xf numFmtId="1" fontId="6" fillId="0" borderId="0" xfId="0" applyNumberFormat="1" applyFont="1" applyFill="1" applyBorder="1" applyAlignment="1">
      <alignment horizontal="right" vertical="center" wrapText="1"/>
    </xf>
    <xf numFmtId="0" fontId="14" fillId="17" borderId="1" xfId="0" applyFont="1" applyFill="1" applyBorder="1" applyAlignment="1">
      <alignment horizontal="left" vertical="center" wrapText="1"/>
    </xf>
    <xf numFmtId="0" fontId="14" fillId="17" borderId="2" xfId="0" applyFont="1" applyFill="1" applyBorder="1" applyAlignment="1">
      <alignment horizontal="right" vertical="center" wrapText="1"/>
    </xf>
    <xf numFmtId="2" fontId="14" fillId="17" borderId="1" xfId="0" applyNumberFormat="1" applyFont="1" applyFill="1" applyBorder="1" applyAlignment="1">
      <alignment horizontal="right" vertical="center" wrapText="1"/>
    </xf>
    <xf numFmtId="9" fontId="14" fillId="17" borderId="1" xfId="0" applyNumberFormat="1" applyFont="1" applyFill="1" applyBorder="1" applyAlignment="1">
      <alignment horizontal="right" vertical="center" wrapText="1"/>
    </xf>
    <xf numFmtId="0" fontId="14" fillId="17" borderId="1" xfId="0" applyNumberFormat="1" applyFont="1" applyFill="1" applyBorder="1" applyAlignment="1">
      <alignment horizontal="right" vertical="center" wrapText="1"/>
    </xf>
    <xf numFmtId="0" fontId="14" fillId="14" borderId="2" xfId="0" applyFont="1" applyFill="1" applyBorder="1" applyAlignment="1">
      <alignment horizontal="left" vertical="center" wrapText="1"/>
    </xf>
    <xf numFmtId="0" fontId="14" fillId="14" borderId="2" xfId="0" applyFont="1" applyFill="1" applyBorder="1" applyAlignment="1">
      <alignment horizontal="right" vertical="center" wrapText="1"/>
    </xf>
    <xf numFmtId="2" fontId="14" fillId="14" borderId="0" xfId="0" applyNumberFormat="1" applyFont="1" applyFill="1" applyBorder="1" applyAlignment="1">
      <alignment horizontal="right" vertical="center" wrapText="1"/>
    </xf>
    <xf numFmtId="9" fontId="14" fillId="14" borderId="2" xfId="0" applyNumberFormat="1" applyFont="1" applyFill="1" applyBorder="1" applyAlignment="1">
      <alignment horizontal="right" vertical="center" wrapText="1"/>
    </xf>
    <xf numFmtId="0" fontId="14" fillId="14" borderId="2" xfId="0" applyNumberFormat="1" applyFont="1" applyFill="1" applyBorder="1" applyAlignment="1">
      <alignment horizontal="right" vertical="center" wrapText="1"/>
    </xf>
    <xf numFmtId="0" fontId="14" fillId="8" borderId="1" xfId="0" applyFont="1" applyFill="1" applyBorder="1" applyAlignment="1">
      <alignment horizontal="left" vertical="center"/>
    </xf>
    <xf numFmtId="0" fontId="14" fillId="8" borderId="2" xfId="0" applyFont="1" applyFill="1" applyBorder="1" applyAlignment="1">
      <alignment horizontal="right" vertical="center"/>
    </xf>
    <xf numFmtId="2" fontId="14" fillId="8" borderId="0" xfId="0" applyNumberFormat="1" applyFont="1" applyFill="1" applyBorder="1" applyAlignment="1">
      <alignment horizontal="right" vertical="center"/>
    </xf>
    <xf numFmtId="9" fontId="14" fillId="8" borderId="1" xfId="0" applyNumberFormat="1" applyFont="1" applyFill="1" applyBorder="1" applyAlignment="1">
      <alignment horizontal="right" vertical="center"/>
    </xf>
    <xf numFmtId="0" fontId="14" fillId="8" borderId="1" xfId="0" applyNumberFormat="1" applyFont="1" applyFill="1" applyBorder="1" applyAlignment="1">
      <alignment horizontal="right" vertical="center"/>
    </xf>
    <xf numFmtId="0" fontId="5" fillId="0" borderId="0" xfId="0" applyFont="1" applyAlignment="1">
      <alignment horizontal="right"/>
    </xf>
    <xf numFmtId="0" fontId="16" fillId="0" borderId="0" xfId="0" applyFont="1" applyFill="1" applyBorder="1" applyAlignment="1">
      <alignment vertical="center" wrapText="1"/>
    </xf>
    <xf numFmtId="2" fontId="21" fillId="0" borderId="0" xfId="0" applyNumberFormat="1" applyFont="1" applyFill="1" applyBorder="1" applyAlignment="1">
      <alignment vertical="center"/>
    </xf>
    <xf numFmtId="9" fontId="21" fillId="0" borderId="0" xfId="2" applyNumberFormat="1" applyFont="1" applyFill="1" applyBorder="1" applyAlignment="1">
      <alignment horizontal="right" vertical="center" wrapText="1"/>
    </xf>
    <xf numFmtId="0" fontId="21" fillId="0" borderId="0" xfId="2" applyNumberFormat="1" applyFont="1" applyFill="1" applyBorder="1" applyAlignment="1">
      <alignment horizontal="right" vertical="center" wrapText="1"/>
    </xf>
    <xf numFmtId="1" fontId="19" fillId="16" borderId="4" xfId="0" applyNumberFormat="1" applyFont="1" applyFill="1" applyBorder="1" applyAlignment="1">
      <alignment vertical="center" wrapText="1"/>
    </xf>
    <xf numFmtId="0" fontId="23" fillId="0" borderId="0" xfId="0" applyFont="1"/>
    <xf numFmtId="0" fontId="22" fillId="0" borderId="1" xfId="0" applyFont="1" applyBorder="1" applyAlignment="1">
      <alignment horizontal="left" vertical="center" wrapText="1"/>
    </xf>
    <xf numFmtId="0" fontId="23" fillId="0" borderId="1" xfId="0" applyFont="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left" vertical="center"/>
    </xf>
    <xf numFmtId="0" fontId="23" fillId="0" borderId="1" xfId="0" applyFont="1" applyBorder="1"/>
    <xf numFmtId="0" fontId="23" fillId="0" borderId="0" xfId="0" applyFont="1" applyAlignment="1">
      <alignment horizontal="left" vertical="center"/>
    </xf>
    <xf numFmtId="0" fontId="10" fillId="0" borderId="0" xfId="0" applyFont="1"/>
    <xf numFmtId="0" fontId="20" fillId="0" borderId="1" xfId="0" applyFont="1" applyBorder="1" applyAlignment="1">
      <alignment horizontal="left" vertical="center" wrapText="1"/>
    </xf>
    <xf numFmtId="0" fontId="10" fillId="0" borderId="1" xfId="0" applyFont="1" applyBorder="1" applyAlignment="1">
      <alignment vertical="center" wrapText="1"/>
    </xf>
    <xf numFmtId="0" fontId="20" fillId="0" borderId="1" xfId="0" applyFont="1" applyBorder="1" applyAlignment="1">
      <alignment vertical="center" wrapText="1"/>
    </xf>
    <xf numFmtId="0" fontId="25" fillId="0" borderId="1" xfId="0" applyFont="1" applyBorder="1" applyAlignment="1">
      <alignment horizontal="left" vertical="center" wrapText="1"/>
    </xf>
    <xf numFmtId="0" fontId="20" fillId="0" borderId="1" xfId="0" applyFont="1" applyBorder="1" applyAlignment="1">
      <alignment horizontal="left" vertical="center"/>
    </xf>
    <xf numFmtId="0" fontId="10" fillId="0" borderId="0" xfId="0" applyFont="1" applyAlignment="1">
      <alignment horizontal="left" vertical="center"/>
    </xf>
    <xf numFmtId="0" fontId="22" fillId="3" borderId="1" xfId="0" applyFont="1" applyFill="1" applyBorder="1" applyAlignment="1">
      <alignment horizontal="left" vertical="center" wrapText="1"/>
    </xf>
    <xf numFmtId="0" fontId="22" fillId="3" borderId="1" xfId="0" applyFont="1" applyFill="1" applyBorder="1" applyAlignment="1">
      <alignment horizontal="center" vertical="center" wrapText="1"/>
    </xf>
    <xf numFmtId="0" fontId="23" fillId="0" borderId="0" xfId="0" applyFont="1" applyAlignment="1">
      <alignment horizontal="center"/>
    </xf>
    <xf numFmtId="0" fontId="23" fillId="0" borderId="1" xfId="0" applyFont="1" applyBorder="1" applyAlignment="1">
      <alignment horizontal="left" vertical="center" wrapText="1" indent="1"/>
    </xf>
    <xf numFmtId="0" fontId="22" fillId="0" borderId="0" xfId="0" applyFont="1" applyBorder="1" applyAlignment="1">
      <alignment horizontal="left" vertical="center" wrapText="1"/>
    </xf>
    <xf numFmtId="0" fontId="22" fillId="0" borderId="0" xfId="0" applyFont="1" applyAlignment="1">
      <alignment horizontal="left" vertical="center"/>
    </xf>
    <xf numFmtId="0" fontId="27" fillId="16" borderId="2" xfId="0" applyFont="1" applyFill="1" applyBorder="1" applyAlignment="1">
      <alignment horizontal="left" vertical="center" wrapText="1"/>
    </xf>
    <xf numFmtId="0" fontId="27" fillId="16" borderId="2" xfId="0" applyFont="1" applyFill="1" applyBorder="1" applyAlignment="1">
      <alignment horizontal="center" vertical="center" wrapText="1"/>
    </xf>
    <xf numFmtId="0" fontId="27" fillId="16" borderId="1" xfId="0" applyFont="1" applyFill="1" applyBorder="1" applyAlignment="1">
      <alignment vertical="center" wrapText="1"/>
    </xf>
    <xf numFmtId="0" fontId="27" fillId="16" borderId="1" xfId="0" applyFont="1" applyFill="1" applyBorder="1" applyAlignment="1">
      <alignment horizontal="left" vertical="center" wrapText="1"/>
    </xf>
    <xf numFmtId="0" fontId="28" fillId="16" borderId="1" xfId="0" applyFont="1" applyFill="1" applyBorder="1" applyAlignment="1">
      <alignment horizontal="left" vertical="center" wrapText="1"/>
    </xf>
    <xf numFmtId="164" fontId="22" fillId="0" borderId="1" xfId="0" applyNumberFormat="1" applyFont="1" applyBorder="1" applyAlignment="1">
      <alignment horizontal="left" vertical="center"/>
    </xf>
    <xf numFmtId="0" fontId="22" fillId="0" borderId="2" xfId="0" applyFont="1" applyBorder="1" applyAlignment="1">
      <alignment horizontal="center" vertical="center" wrapText="1"/>
    </xf>
    <xf numFmtId="0" fontId="23" fillId="0" borderId="7"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7" xfId="0" applyFont="1" applyBorder="1" applyAlignment="1">
      <alignment vertical="center" wrapText="1"/>
    </xf>
    <xf numFmtId="0" fontId="23" fillId="0" borderId="1" xfId="0" applyFont="1" applyBorder="1" applyAlignment="1">
      <alignment horizontal="center" vertical="center" wrapText="1"/>
    </xf>
    <xf numFmtId="0" fontId="23" fillId="0" borderId="7" xfId="0" applyFont="1" applyBorder="1" applyAlignment="1">
      <alignment vertical="center" wrapText="1"/>
    </xf>
    <xf numFmtId="0" fontId="22" fillId="0" borderId="2" xfId="0" applyFont="1" applyFill="1" applyBorder="1" applyAlignment="1">
      <alignment horizontal="center" vertical="center" wrapText="1"/>
    </xf>
    <xf numFmtId="0" fontId="23" fillId="0" borderId="1" xfId="0" applyFont="1" applyFill="1" applyBorder="1" applyAlignment="1">
      <alignment vertical="center" wrapText="1"/>
    </xf>
    <xf numFmtId="0" fontId="23" fillId="0" borderId="1" xfId="0" applyFont="1" applyFill="1" applyBorder="1" applyAlignment="1">
      <alignment horizontal="center" vertical="center" wrapText="1"/>
    </xf>
    <xf numFmtId="0" fontId="23" fillId="0" borderId="1" xfId="0" applyFont="1" applyFill="1" applyBorder="1"/>
    <xf numFmtId="0" fontId="23" fillId="0" borderId="0" xfId="0" applyFont="1" applyFill="1"/>
    <xf numFmtId="0" fontId="23" fillId="0" borderId="4" xfId="0" applyFont="1" applyBorder="1" applyAlignment="1">
      <alignment horizontal="center" vertical="center" wrapText="1"/>
    </xf>
    <xf numFmtId="0" fontId="22" fillId="0" borderId="1" xfId="0" applyFont="1" applyBorder="1" applyAlignment="1">
      <alignment horizontal="right" vertical="center" wrapText="1"/>
    </xf>
    <xf numFmtId="0" fontId="22" fillId="0" borderId="7" xfId="0" applyFont="1" applyBorder="1" applyAlignment="1">
      <alignment horizontal="center" vertical="center" wrapText="1"/>
    </xf>
    <xf numFmtId="0" fontId="23" fillId="0" borderId="1" xfId="0" applyFont="1" applyBorder="1" applyAlignment="1">
      <alignment horizontal="right" vertical="center" wrapText="1"/>
    </xf>
    <xf numFmtId="0" fontId="23" fillId="11" borderId="1" xfId="0" applyFont="1" applyFill="1" applyBorder="1" applyAlignment="1">
      <alignment vertical="center" wrapText="1"/>
    </xf>
    <xf numFmtId="0" fontId="23" fillId="11" borderId="1" xfId="0" applyFont="1" applyFill="1" applyBorder="1" applyAlignment="1">
      <alignment horizontal="center" vertical="center" wrapText="1"/>
    </xf>
    <xf numFmtId="0" fontId="29" fillId="0" borderId="1" xfId="0" applyFont="1" applyFill="1" applyBorder="1" applyAlignment="1">
      <alignment vertical="center" wrapText="1"/>
    </xf>
    <xf numFmtId="0" fontId="29" fillId="0" borderId="1" xfId="0" applyFont="1" applyFill="1" applyBorder="1" applyAlignment="1">
      <alignment horizontal="center" vertical="center" wrapText="1"/>
    </xf>
    <xf numFmtId="0" fontId="29" fillId="0" borderId="1" xfId="0" applyFont="1" applyFill="1" applyBorder="1"/>
    <xf numFmtId="0" fontId="29" fillId="0" borderId="0" xfId="0" applyFont="1" applyFill="1"/>
    <xf numFmtId="0" fontId="22" fillId="0" borderId="6" xfId="0" applyFont="1" applyBorder="1" applyAlignment="1">
      <alignment horizontal="center" vertical="center" wrapText="1"/>
    </xf>
    <xf numFmtId="0" fontId="23" fillId="0" borderId="1" xfId="0" applyFont="1" applyBorder="1" applyAlignment="1">
      <alignment horizontal="center"/>
    </xf>
    <xf numFmtId="0" fontId="22" fillId="0" borderId="1" xfId="0" applyFont="1" applyBorder="1" applyAlignment="1">
      <alignment horizontal="right" vertical="center" wrapText="1" indent="1"/>
    </xf>
    <xf numFmtId="0" fontId="29" fillId="0" borderId="1" xfId="0" applyFont="1" applyBorder="1" applyAlignment="1">
      <alignment vertical="center" wrapText="1"/>
    </xf>
    <xf numFmtId="0" fontId="29" fillId="11"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164" fontId="22" fillId="0" borderId="0" xfId="0" applyNumberFormat="1" applyFont="1" applyAlignment="1">
      <alignment horizontal="left" vertical="center"/>
    </xf>
    <xf numFmtId="0" fontId="31" fillId="16" borderId="1" xfId="0" applyFont="1" applyFill="1" applyBorder="1" applyAlignment="1">
      <alignment horizontal="left" vertical="center" wrapText="1"/>
    </xf>
    <xf numFmtId="0" fontId="23" fillId="11" borderId="16" xfId="0" applyFont="1" applyFill="1" applyBorder="1" applyAlignment="1">
      <alignment vertical="center" wrapText="1"/>
    </xf>
    <xf numFmtId="0" fontId="23" fillId="0" borderId="16" xfId="0" applyFont="1" applyBorder="1" applyAlignment="1">
      <alignment vertical="center" wrapText="1"/>
    </xf>
    <xf numFmtId="0" fontId="22" fillId="0" borderId="1" xfId="0" applyFont="1" applyFill="1" applyBorder="1" applyAlignment="1">
      <alignment horizontal="left" vertical="center"/>
    </xf>
    <xf numFmtId="0" fontId="23" fillId="0" borderId="1" xfId="0" applyFont="1" applyFill="1" applyBorder="1" applyAlignment="1">
      <alignment horizontal="center"/>
    </xf>
    <xf numFmtId="0" fontId="23" fillId="0" borderId="5" xfId="0" applyFont="1" applyBorder="1" applyAlignment="1">
      <alignment horizontal="center"/>
    </xf>
    <xf numFmtId="0" fontId="29" fillId="0" borderId="1" xfId="0" applyFont="1" applyBorder="1"/>
    <xf numFmtId="0" fontId="29" fillId="0" borderId="0" xfId="0" applyFont="1"/>
    <xf numFmtId="0" fontId="32" fillId="0" borderId="0" xfId="0" applyFont="1" applyFill="1" applyBorder="1"/>
    <xf numFmtId="0" fontId="32" fillId="0" borderId="0" xfId="0" applyFont="1" applyFill="1"/>
    <xf numFmtId="0" fontId="22" fillId="0" borderId="1" xfId="0" applyFont="1" applyFill="1" applyBorder="1" applyAlignment="1">
      <alignment horizontal="center"/>
    </xf>
    <xf numFmtId="0" fontId="22" fillId="0" borderId="1" xfId="0" applyFont="1" applyBorder="1" applyAlignment="1">
      <alignment horizontal="center" vertical="center"/>
    </xf>
    <xf numFmtId="0" fontId="32" fillId="0" borderId="1" xfId="0" applyFont="1" applyBorder="1"/>
    <xf numFmtId="0" fontId="32" fillId="0" borderId="0" xfId="0" applyFont="1"/>
    <xf numFmtId="0" fontId="23" fillId="0" borderId="2" xfId="0" applyFont="1" applyBorder="1"/>
    <xf numFmtId="0" fontId="22" fillId="0" borderId="9" xfId="0" applyFont="1" applyBorder="1" applyAlignment="1">
      <alignment horizontal="left" vertical="center"/>
    </xf>
    <xf numFmtId="0" fontId="22" fillId="0" borderId="0" xfId="0" applyFont="1" applyBorder="1" applyAlignment="1">
      <alignment horizontal="left" vertical="center"/>
    </xf>
    <xf numFmtId="0" fontId="23" fillId="0" borderId="0" xfId="0" applyFont="1" applyBorder="1"/>
    <xf numFmtId="0" fontId="22" fillId="10" borderId="2" xfId="0" applyFont="1" applyFill="1" applyBorder="1" applyAlignment="1">
      <alignment horizontal="left" vertical="center" wrapText="1"/>
    </xf>
    <xf numFmtId="0" fontId="22" fillId="10" borderId="2" xfId="0" applyFont="1" applyFill="1" applyBorder="1" applyAlignment="1">
      <alignment horizontal="center" vertical="center" wrapText="1"/>
    </xf>
    <xf numFmtId="0" fontId="22" fillId="10" borderId="1" xfId="0" applyFont="1" applyFill="1" applyBorder="1" applyAlignment="1">
      <alignment vertical="center" wrapText="1"/>
    </xf>
    <xf numFmtId="0" fontId="22" fillId="10" borderId="1" xfId="0" applyFont="1" applyFill="1" applyBorder="1" applyAlignment="1">
      <alignment horizontal="left" vertical="center" wrapText="1"/>
    </xf>
    <xf numFmtId="0" fontId="23" fillId="10" borderId="1" xfId="0" applyFont="1" applyFill="1" applyBorder="1" applyAlignment="1">
      <alignment horizontal="left" vertical="center" wrapText="1"/>
    </xf>
    <xf numFmtId="0" fontId="22" fillId="0" borderId="1" xfId="0" applyFont="1" applyFill="1" applyBorder="1" applyAlignment="1">
      <alignment vertical="center" wrapText="1"/>
    </xf>
    <xf numFmtId="0" fontId="22" fillId="0" borderId="1" xfId="0" applyFont="1" applyFill="1" applyBorder="1" applyAlignment="1">
      <alignment horizontal="center" vertical="center" wrapText="1"/>
    </xf>
    <xf numFmtId="0" fontId="22" fillId="0" borderId="1" xfId="0" applyFont="1" applyBorder="1" applyAlignment="1">
      <alignment horizontal="right"/>
    </xf>
    <xf numFmtId="0" fontId="29"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9" fillId="0" borderId="6" xfId="0" applyFont="1" applyFill="1" applyBorder="1" applyAlignment="1">
      <alignment vertical="center" wrapText="1"/>
    </xf>
    <xf numFmtId="0" fontId="29" fillId="0" borderId="7" xfId="0" applyFont="1" applyFill="1" applyBorder="1" applyAlignment="1">
      <alignment vertical="center" wrapText="1"/>
    </xf>
    <xf numFmtId="0" fontId="29" fillId="0" borderId="6" xfId="0" applyFont="1" applyFill="1" applyBorder="1" applyAlignment="1">
      <alignment horizontal="center" vertical="center" wrapText="1"/>
    </xf>
    <xf numFmtId="0" fontId="23" fillId="0" borderId="4" xfId="0" applyFont="1" applyFill="1" applyBorder="1" applyAlignment="1">
      <alignment vertical="center" wrapText="1"/>
    </xf>
    <xf numFmtId="0" fontId="23" fillId="0" borderId="6" xfId="0" applyFont="1" applyFill="1" applyBorder="1" applyAlignment="1">
      <alignment horizontal="center" vertical="center" wrapText="1"/>
    </xf>
    <xf numFmtId="0" fontId="29" fillId="11" borderId="1" xfId="0" applyFont="1" applyFill="1" applyBorder="1" applyAlignment="1">
      <alignment vertical="center" wrapText="1"/>
    </xf>
    <xf numFmtId="0" fontId="22" fillId="0" borderId="1" xfId="0" applyFont="1" applyFill="1" applyBorder="1" applyAlignment="1">
      <alignment horizontal="right" vertical="center" wrapText="1"/>
    </xf>
    <xf numFmtId="0" fontId="29" fillId="0" borderId="4" xfId="0" applyFont="1" applyBorder="1" applyAlignment="1">
      <alignment horizontal="center" vertical="center" wrapText="1"/>
    </xf>
    <xf numFmtId="0" fontId="32" fillId="0" borderId="1" xfId="0" applyFont="1" applyBorder="1" applyAlignment="1">
      <alignment horizontal="center" vertical="center" wrapText="1"/>
    </xf>
    <xf numFmtId="0" fontId="22" fillId="0" borderId="9" xfId="0" applyFont="1" applyBorder="1" applyAlignment="1">
      <alignment horizontal="center" vertical="center" wrapText="1"/>
    </xf>
    <xf numFmtId="0" fontId="20" fillId="10" borderId="1" xfId="0" applyFont="1" applyFill="1" applyBorder="1" applyAlignment="1">
      <alignment horizontal="left" vertical="center" wrapText="1"/>
    </xf>
    <xf numFmtId="0" fontId="34" fillId="0" borderId="16" xfId="0" applyFont="1" applyBorder="1" applyAlignment="1">
      <alignment vertical="center" wrapText="1"/>
    </xf>
    <xf numFmtId="0" fontId="34" fillId="0" borderId="1" xfId="0" applyFont="1" applyBorder="1" applyAlignment="1">
      <alignment vertical="top" wrapText="1"/>
    </xf>
    <xf numFmtId="0" fontId="34" fillId="0" borderId="1" xfId="0" applyFont="1" applyBorder="1" applyAlignment="1">
      <alignment wrapText="1"/>
    </xf>
    <xf numFmtId="0" fontId="29" fillId="0" borderId="16" xfId="0" applyFont="1" applyFill="1" applyBorder="1" applyAlignment="1">
      <alignment vertical="center" wrapText="1"/>
    </xf>
    <xf numFmtId="0" fontId="34" fillId="0" borderId="1" xfId="0" applyFont="1" applyBorder="1" applyAlignment="1">
      <alignment vertical="center" wrapText="1"/>
    </xf>
    <xf numFmtId="0" fontId="29" fillId="11" borderId="16" xfId="0" applyFont="1" applyFill="1" applyBorder="1" applyAlignment="1">
      <alignment vertical="center" wrapText="1"/>
    </xf>
    <xf numFmtId="0" fontId="22" fillId="0" borderId="16" xfId="0" applyFont="1" applyBorder="1" applyAlignment="1">
      <alignment horizontal="left" vertical="center"/>
    </xf>
    <xf numFmtId="0" fontId="22" fillId="0" borderId="16" xfId="0" applyFont="1" applyBorder="1" applyAlignment="1">
      <alignment horizontal="center" vertical="center" wrapText="1"/>
    </xf>
    <xf numFmtId="0" fontId="23" fillId="11" borderId="16" xfId="0" applyFont="1" applyFill="1" applyBorder="1" applyAlignment="1">
      <alignment horizontal="center" vertical="center" wrapText="1"/>
    </xf>
    <xf numFmtId="0" fontId="23" fillId="0" borderId="16" xfId="0" applyFont="1" applyFill="1" applyBorder="1" applyAlignment="1">
      <alignment vertical="center" wrapText="1"/>
    </xf>
    <xf numFmtId="0" fontId="23" fillId="0" borderId="16" xfId="0" applyFont="1" applyFill="1" applyBorder="1" applyAlignment="1">
      <alignment vertical="center"/>
    </xf>
    <xf numFmtId="0" fontId="29" fillId="0" borderId="16" xfId="0" applyFont="1" applyBorder="1" applyAlignment="1">
      <alignment vertical="center" wrapText="1"/>
    </xf>
    <xf numFmtId="0" fontId="29" fillId="0" borderId="16" xfId="0" applyFont="1" applyBorder="1" applyAlignment="1">
      <alignment horizontal="center" vertical="center" wrapText="1"/>
    </xf>
    <xf numFmtId="0" fontId="32" fillId="0" borderId="16" xfId="0" applyFont="1" applyBorder="1" applyAlignment="1">
      <alignment horizontal="center" vertical="center" wrapText="1"/>
    </xf>
    <xf numFmtId="0" fontId="24" fillId="0" borderId="16"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6" xfId="0" applyFont="1" applyBorder="1"/>
    <xf numFmtId="0" fontId="30" fillId="0" borderId="16" xfId="0" applyFont="1" applyBorder="1" applyAlignment="1">
      <alignment vertical="center" wrapText="1"/>
    </xf>
    <xf numFmtId="0" fontId="22" fillId="4" borderId="1" xfId="0" applyFont="1" applyFill="1" applyBorder="1" applyAlignment="1">
      <alignment horizontal="left" vertical="center" wrapText="1"/>
    </xf>
    <xf numFmtId="0" fontId="22" fillId="4" borderId="1" xfId="0" applyFont="1" applyFill="1" applyBorder="1" applyAlignment="1">
      <alignment horizontal="center" vertical="center" wrapText="1"/>
    </xf>
    <xf numFmtId="0" fontId="22" fillId="4" borderId="1" xfId="0" applyFont="1" applyFill="1" applyBorder="1" applyAlignment="1">
      <alignment vertical="center" wrapText="1"/>
    </xf>
    <xf numFmtId="0" fontId="23" fillId="4" borderId="1" xfId="0" applyFont="1" applyFill="1" applyBorder="1" applyAlignment="1">
      <alignment horizontal="center" vertical="center" wrapText="1"/>
    </xf>
    <xf numFmtId="0" fontId="22" fillId="0" borderId="6" xfId="0" applyFont="1" applyFill="1" applyBorder="1" applyAlignment="1">
      <alignment vertical="center" wrapText="1"/>
    </xf>
    <xf numFmtId="0" fontId="23" fillId="0" borderId="3" xfId="0" applyFont="1" applyFill="1" applyBorder="1" applyAlignment="1">
      <alignment horizontal="center"/>
    </xf>
    <xf numFmtId="0" fontId="22" fillId="0" borderId="6" xfId="0" applyFont="1" applyFill="1" applyBorder="1" applyAlignment="1">
      <alignment horizontal="center" vertical="center" wrapText="1"/>
    </xf>
    <xf numFmtId="0" fontId="23" fillId="0" borderId="6" xfId="0" applyFont="1" applyFill="1" applyBorder="1" applyAlignment="1">
      <alignment horizontal="center"/>
    </xf>
    <xf numFmtId="0" fontId="23" fillId="0" borderId="1" xfId="0" applyFont="1" applyBorder="1" applyAlignment="1">
      <alignment horizontal="center" vertical="center"/>
    </xf>
    <xf numFmtId="0" fontId="23" fillId="0" borderId="2" xfId="0" applyFont="1" applyBorder="1" applyAlignment="1">
      <alignment horizontal="center"/>
    </xf>
    <xf numFmtId="0" fontId="22" fillId="11" borderId="1" xfId="0" applyFont="1" applyFill="1" applyBorder="1" applyAlignment="1">
      <alignment horizontal="center" vertical="center" wrapText="1"/>
    </xf>
    <xf numFmtId="0" fontId="23" fillId="11" borderId="1" xfId="0" applyFont="1" applyFill="1" applyBorder="1" applyAlignment="1">
      <alignment horizontal="center"/>
    </xf>
    <xf numFmtId="0" fontId="22" fillId="11" borderId="1" xfId="0" applyFont="1" applyFill="1" applyBorder="1" applyAlignment="1">
      <alignment vertical="center" wrapText="1"/>
    </xf>
    <xf numFmtId="0" fontId="22" fillId="0" borderId="4" xfId="0" applyFont="1" applyBorder="1" applyAlignment="1">
      <alignment horizontal="center" vertical="center" wrapText="1"/>
    </xf>
    <xf numFmtId="0" fontId="23" fillId="11" borderId="0" xfId="0" applyFont="1" applyFill="1"/>
    <xf numFmtId="0" fontId="22" fillId="11" borderId="4" xfId="0" applyFont="1" applyFill="1" applyBorder="1" applyAlignment="1">
      <alignment horizontal="center" vertical="center" wrapText="1"/>
    </xf>
    <xf numFmtId="0" fontId="23" fillId="11" borderId="0" xfId="0" applyFont="1" applyFill="1" applyBorder="1"/>
    <xf numFmtId="0" fontId="23" fillId="0" borderId="6" xfId="0" applyFont="1" applyBorder="1" applyAlignment="1">
      <alignment vertical="center" wrapText="1"/>
    </xf>
    <xf numFmtId="0" fontId="23" fillId="0" borderId="1" xfId="0" applyFont="1" applyFill="1" applyBorder="1" applyAlignment="1">
      <alignment horizontal="left" vertical="center" wrapText="1"/>
    </xf>
    <xf numFmtId="2" fontId="22" fillId="0" borderId="1" xfId="0" applyNumberFormat="1" applyFont="1" applyBorder="1" applyAlignment="1">
      <alignment horizontal="left" vertical="center"/>
    </xf>
    <xf numFmtId="0" fontId="22" fillId="0" borderId="6" xfId="0" applyFont="1" applyBorder="1" applyAlignment="1">
      <alignment vertical="center"/>
    </xf>
    <xf numFmtId="0" fontId="22" fillId="0" borderId="1" xfId="0" applyFont="1" applyBorder="1" applyAlignment="1">
      <alignment horizontal="center"/>
    </xf>
    <xf numFmtId="0" fontId="23" fillId="0" borderId="14" xfId="0" applyFont="1" applyBorder="1"/>
    <xf numFmtId="0" fontId="23" fillId="0" borderId="0" xfId="0" applyFont="1" applyAlignment="1">
      <alignment horizontal="center" vertical="center"/>
    </xf>
    <xf numFmtId="0" fontId="22" fillId="11" borderId="16" xfId="0" applyFont="1" applyFill="1" applyBorder="1" applyAlignment="1">
      <alignment horizontal="center" vertical="center" wrapText="1"/>
    </xf>
    <xf numFmtId="0" fontId="23" fillId="11" borderId="16" xfId="0" applyFont="1" applyFill="1" applyBorder="1" applyAlignment="1">
      <alignment horizontal="center"/>
    </xf>
    <xf numFmtId="0" fontId="22" fillId="11" borderId="16" xfId="0" applyFont="1" applyFill="1" applyBorder="1" applyAlignment="1">
      <alignment vertical="center" wrapText="1"/>
    </xf>
    <xf numFmtId="0" fontId="22" fillId="0" borderId="16" xfId="0" applyFont="1" applyFill="1" applyBorder="1" applyAlignment="1">
      <alignment horizontal="left" vertical="center"/>
    </xf>
    <xf numFmtId="0" fontId="23" fillId="0" borderId="16" xfId="0" applyFont="1" applyBorder="1" applyAlignment="1">
      <alignment horizontal="center"/>
    </xf>
    <xf numFmtId="0" fontId="22" fillId="0" borderId="16" xfId="0" applyFont="1" applyBorder="1" applyAlignment="1">
      <alignment vertical="center" wrapText="1"/>
    </xf>
    <xf numFmtId="0" fontId="22" fillId="0" borderId="16"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2" fillId="0" borderId="16" xfId="0" applyFont="1" applyFill="1" applyBorder="1" applyAlignment="1">
      <alignment vertical="center" wrapText="1"/>
    </xf>
    <xf numFmtId="0" fontId="23" fillId="0" borderId="16" xfId="0" applyFont="1" applyFill="1" applyBorder="1" applyAlignment="1">
      <alignment horizontal="center"/>
    </xf>
    <xf numFmtId="0" fontId="23" fillId="0" borderId="0" xfId="0" applyFont="1" applyFill="1" applyBorder="1"/>
    <xf numFmtId="0" fontId="22" fillId="0" borderId="17" xfId="0" applyFont="1" applyBorder="1" applyAlignment="1">
      <alignment horizontal="center" vertical="center" wrapText="1"/>
    </xf>
    <xf numFmtId="0" fontId="23" fillId="0" borderId="17" xfId="0" applyFont="1" applyBorder="1" applyAlignment="1">
      <alignment vertical="center" wrapText="1"/>
    </xf>
    <xf numFmtId="0" fontId="23" fillId="0" borderId="17" xfId="0" applyFont="1" applyBorder="1" applyAlignment="1">
      <alignment horizontal="center" vertical="center" wrapText="1"/>
    </xf>
    <xf numFmtId="0" fontId="23" fillId="0" borderId="17" xfId="0" applyFont="1" applyBorder="1" applyAlignment="1">
      <alignment horizontal="center"/>
    </xf>
    <xf numFmtId="0" fontId="22" fillId="0" borderId="16" xfId="0" applyFont="1" applyBorder="1" applyAlignment="1">
      <alignment horizontal="left" vertical="center" wrapText="1"/>
    </xf>
    <xf numFmtId="0" fontId="23" fillId="0" borderId="16" xfId="0" applyFont="1" applyBorder="1" applyAlignment="1">
      <alignment horizontal="left" vertical="center" wrapText="1"/>
    </xf>
    <xf numFmtId="0" fontId="22" fillId="0" borderId="16" xfId="0" applyFont="1" applyBorder="1" applyAlignment="1">
      <alignment horizontal="right" vertical="center" wrapText="1"/>
    </xf>
    <xf numFmtId="0" fontId="22" fillId="0" borderId="18" xfId="0" applyFont="1" applyBorder="1" applyAlignment="1">
      <alignment horizontal="left" vertical="center"/>
    </xf>
    <xf numFmtId="0" fontId="22" fillId="0" borderId="18" xfId="0" applyFont="1" applyBorder="1" applyAlignment="1">
      <alignment horizontal="center" vertical="center" wrapText="1"/>
    </xf>
    <xf numFmtId="0" fontId="22" fillId="0" borderId="18" xfId="0" applyFont="1" applyBorder="1" applyAlignment="1">
      <alignment horizontal="left" vertical="center" wrapText="1"/>
    </xf>
    <xf numFmtId="0" fontId="23" fillId="0" borderId="18" xfId="0" applyFont="1" applyBorder="1" applyAlignment="1">
      <alignment horizontal="center" vertical="center" wrapText="1"/>
    </xf>
    <xf numFmtId="0" fontId="22" fillId="0" borderId="18" xfId="0" applyFont="1" applyBorder="1" applyAlignment="1">
      <alignment vertical="center" wrapText="1"/>
    </xf>
    <xf numFmtId="0" fontId="23" fillId="0" borderId="18" xfId="0" applyFont="1" applyBorder="1"/>
    <xf numFmtId="0" fontId="22" fillId="0" borderId="16" xfId="0" applyFont="1" applyFill="1" applyBorder="1" applyAlignment="1">
      <alignment horizontal="left" vertical="center" wrapText="1"/>
    </xf>
    <xf numFmtId="0" fontId="23" fillId="0" borderId="16" xfId="0" applyFont="1" applyFill="1" applyBorder="1" applyAlignment="1">
      <alignment horizontal="left" vertical="center" wrapText="1"/>
    </xf>
    <xf numFmtId="0" fontId="23" fillId="0" borderId="16" xfId="0" applyFont="1" applyBorder="1" applyAlignment="1">
      <alignment horizontal="center" vertical="center"/>
    </xf>
    <xf numFmtId="0" fontId="22" fillId="0" borderId="17" xfId="0" applyFont="1" applyBorder="1" applyAlignment="1">
      <alignment horizontal="right" vertical="center" wrapText="1"/>
    </xf>
    <xf numFmtId="0" fontId="23" fillId="0" borderId="18" xfId="0" applyFont="1" applyBorder="1" applyAlignment="1">
      <alignment horizontal="center"/>
    </xf>
    <xf numFmtId="2" fontId="22" fillId="0" borderId="16" xfId="0" applyNumberFormat="1" applyFont="1" applyBorder="1" applyAlignment="1">
      <alignment horizontal="left" vertical="center"/>
    </xf>
    <xf numFmtId="0" fontId="22" fillId="0" borderId="16" xfId="0" applyFont="1" applyBorder="1" applyAlignment="1">
      <alignment vertical="center"/>
    </xf>
    <xf numFmtId="0" fontId="22" fillId="7" borderId="1" xfId="0" applyFont="1" applyFill="1" applyBorder="1" applyAlignment="1">
      <alignment horizontal="left" vertical="center" wrapText="1"/>
    </xf>
    <xf numFmtId="0" fontId="22" fillId="7" borderId="1" xfId="0" applyFont="1" applyFill="1" applyBorder="1" applyAlignment="1">
      <alignment horizontal="center" vertical="center" wrapText="1"/>
    </xf>
    <xf numFmtId="0" fontId="22" fillId="7" borderId="1" xfId="0" applyFont="1" applyFill="1" applyBorder="1" applyAlignment="1">
      <alignment vertical="center" wrapText="1"/>
    </xf>
    <xf numFmtId="0" fontId="23" fillId="7" borderId="1" xfId="0" applyFont="1" applyFill="1" applyBorder="1" applyAlignment="1">
      <alignment horizontal="left" vertical="center" wrapText="1"/>
    </xf>
    <xf numFmtId="0" fontId="23" fillId="11" borderId="1" xfId="0" applyFont="1" applyFill="1" applyBorder="1"/>
    <xf numFmtId="0" fontId="23" fillId="11" borderId="1" xfId="0" applyFont="1" applyFill="1" applyBorder="1" applyAlignment="1">
      <alignment horizontal="left" vertical="center" wrapText="1"/>
    </xf>
    <xf numFmtId="0" fontId="22" fillId="11" borderId="1" xfId="0" applyFont="1" applyFill="1" applyBorder="1" applyAlignment="1">
      <alignment horizontal="right" vertical="center" wrapText="1"/>
    </xf>
    <xf numFmtId="0" fontId="23" fillId="0" borderId="1" xfId="0" applyFont="1" applyBorder="1" applyAlignment="1">
      <alignment horizontal="left" vertical="center" wrapText="1"/>
    </xf>
    <xf numFmtId="0" fontId="22" fillId="11" borderId="1" xfId="0" applyFont="1" applyFill="1" applyBorder="1" applyAlignment="1">
      <alignment horizontal="left" vertical="center" wrapText="1"/>
    </xf>
    <xf numFmtId="0" fontId="22" fillId="11" borderId="1" xfId="0" applyFont="1" applyFill="1" applyBorder="1"/>
    <xf numFmtId="0" fontId="22" fillId="0" borderId="0" xfId="0" applyFont="1"/>
    <xf numFmtId="0" fontId="29" fillId="0" borderId="1" xfId="0" applyFont="1" applyBorder="1" applyAlignment="1">
      <alignment horizontal="left" vertical="center" wrapText="1"/>
    </xf>
    <xf numFmtId="0" fontId="32" fillId="0" borderId="1" xfId="0" applyFont="1" applyBorder="1" applyAlignment="1">
      <alignment vertical="center" wrapText="1"/>
    </xf>
    <xf numFmtId="0" fontId="22" fillId="0" borderId="0" xfId="0" applyFont="1" applyFill="1" applyBorder="1" applyAlignment="1">
      <alignment horizontal="left" vertical="center"/>
    </xf>
    <xf numFmtId="0" fontId="22" fillId="12" borderId="1" xfId="0" applyFont="1" applyFill="1" applyBorder="1" applyAlignment="1">
      <alignment horizontal="left" vertical="center" wrapText="1"/>
    </xf>
    <xf numFmtId="0" fontId="22" fillId="12" borderId="1" xfId="0" applyFont="1" applyFill="1" applyBorder="1" applyAlignment="1">
      <alignment horizontal="center" vertical="center" wrapText="1"/>
    </xf>
    <xf numFmtId="0" fontId="22" fillId="12" borderId="1" xfId="0" applyFont="1" applyFill="1" applyBorder="1" applyAlignment="1">
      <alignment vertical="center" wrapText="1"/>
    </xf>
    <xf numFmtId="0" fontId="23" fillId="12" borderId="1" xfId="0" applyFont="1" applyFill="1" applyBorder="1" applyAlignment="1">
      <alignment horizontal="left" vertical="center" wrapText="1"/>
    </xf>
    <xf numFmtId="0" fontId="22" fillId="0" borderId="2" xfId="0" applyFont="1" applyFill="1" applyBorder="1" applyAlignment="1">
      <alignment horizontal="center" vertical="center"/>
    </xf>
    <xf numFmtId="0" fontId="22" fillId="0" borderId="1" xfId="0" applyFont="1" applyFill="1" applyBorder="1" applyAlignment="1">
      <alignment vertical="center"/>
    </xf>
    <xf numFmtId="0" fontId="22" fillId="0" borderId="4" xfId="0" applyFont="1" applyFill="1" applyBorder="1" applyAlignment="1">
      <alignment horizontal="center" vertical="center"/>
    </xf>
    <xf numFmtId="0" fontId="22" fillId="11" borderId="2" xfId="0" applyFont="1" applyFill="1" applyBorder="1" applyAlignment="1">
      <alignment horizontal="center" vertical="center" wrapText="1"/>
    </xf>
    <xf numFmtId="0" fontId="24" fillId="11" borderId="1" xfId="0" applyFont="1" applyFill="1" applyBorder="1" applyAlignment="1">
      <alignment horizontal="center" vertical="center" wrapText="1"/>
    </xf>
    <xf numFmtId="0" fontId="24" fillId="13" borderId="1" xfId="0" applyFont="1" applyFill="1" applyBorder="1" applyAlignment="1">
      <alignment horizontal="left" vertical="center" wrapText="1"/>
    </xf>
    <xf numFmtId="0" fontId="24" fillId="13" borderId="1" xfId="0" applyFont="1" applyFill="1" applyBorder="1" applyAlignment="1">
      <alignment horizontal="center" vertical="center" wrapText="1"/>
    </xf>
    <xf numFmtId="0" fontId="24" fillId="13" borderId="1" xfId="0" applyFont="1" applyFill="1" applyBorder="1" applyAlignment="1">
      <alignment vertical="center" wrapText="1"/>
    </xf>
    <xf numFmtId="0" fontId="29" fillId="13" borderId="1" xfId="0" applyFont="1" applyFill="1" applyBorder="1" applyAlignment="1">
      <alignment horizontal="left" vertical="center" wrapText="1"/>
    </xf>
    <xf numFmtId="0" fontId="32" fillId="0" borderId="2" xfId="0" applyFont="1" applyBorder="1" applyAlignment="1">
      <alignment horizontal="center" vertical="center" wrapText="1"/>
    </xf>
    <xf numFmtId="0" fontId="22" fillId="0" borderId="7" xfId="0" applyFont="1" applyBorder="1" applyAlignment="1">
      <alignment horizontal="right" vertical="center" wrapText="1"/>
    </xf>
    <xf numFmtId="0" fontId="22" fillId="0" borderId="6" xfId="0" applyFont="1" applyBorder="1" applyAlignment="1">
      <alignment horizontal="left" vertical="center"/>
    </xf>
    <xf numFmtId="0" fontId="32" fillId="0" borderId="8" xfId="0" applyFont="1" applyBorder="1" applyAlignment="1">
      <alignment horizontal="center" vertical="center" wrapText="1"/>
    </xf>
    <xf numFmtId="0" fontId="23" fillId="0" borderId="8"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6" xfId="0" applyFont="1" applyBorder="1" applyAlignment="1">
      <alignment vertical="center" wrapText="1"/>
    </xf>
    <xf numFmtId="0" fontId="23" fillId="0" borderId="6" xfId="0" applyFont="1" applyBorder="1"/>
    <xf numFmtId="0" fontId="23" fillId="0" borderId="2" xfId="0" applyFont="1" applyBorder="1" applyAlignment="1">
      <alignment horizontal="center"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vertical="center" wrapText="1"/>
    </xf>
    <xf numFmtId="0" fontId="24" fillId="0" borderId="1" xfId="0" applyFont="1" applyFill="1" applyBorder="1" applyAlignment="1">
      <alignment horizontal="center" vertical="center" wrapText="1"/>
    </xf>
    <xf numFmtId="0" fontId="36" fillId="0" borderId="1" xfId="1" applyFont="1" applyFill="1" applyBorder="1" applyAlignment="1">
      <alignment horizontal="center" vertical="center" wrapText="1"/>
    </xf>
    <xf numFmtId="0" fontId="32" fillId="0" borderId="2"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4" fillId="0" borderId="1" xfId="0" applyFont="1" applyBorder="1" applyAlignment="1">
      <alignment horizontal="center" vertical="center" wrapText="1"/>
    </xf>
    <xf numFmtId="2" fontId="22" fillId="0" borderId="1" xfId="0" applyNumberFormat="1" applyFont="1" applyFill="1" applyBorder="1" applyAlignment="1">
      <alignment horizontal="left" vertical="center"/>
    </xf>
    <xf numFmtId="0" fontId="32" fillId="0" borderId="4" xfId="0" applyFont="1" applyBorder="1" applyAlignment="1">
      <alignment horizontal="center" vertical="center" wrapText="1"/>
    </xf>
    <xf numFmtId="0" fontId="32" fillId="0" borderId="5" xfId="0" applyFont="1" applyBorder="1" applyAlignment="1">
      <alignment vertical="center" wrapText="1"/>
    </xf>
    <xf numFmtId="0" fontId="30" fillId="0" borderId="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vertical="center" wrapText="1"/>
    </xf>
    <xf numFmtId="0" fontId="32" fillId="0" borderId="16" xfId="0" applyFont="1" applyBorder="1" applyAlignment="1">
      <alignment vertical="center" wrapText="1"/>
    </xf>
    <xf numFmtId="0" fontId="32" fillId="0" borderId="16" xfId="0" applyFont="1" applyFill="1" applyBorder="1" applyAlignment="1">
      <alignment horizontal="center" vertical="center" wrapText="1"/>
    </xf>
    <xf numFmtId="0" fontId="32" fillId="0" borderId="16" xfId="0" applyFont="1" applyFill="1" applyBorder="1" applyAlignment="1">
      <alignment vertical="center" wrapText="1"/>
    </xf>
    <xf numFmtId="0" fontId="23" fillId="0" borderId="16" xfId="0" applyFont="1" applyFill="1" applyBorder="1"/>
    <xf numFmtId="0" fontId="24" fillId="0" borderId="16" xfId="0" applyFont="1" applyFill="1" applyBorder="1" applyAlignment="1">
      <alignment horizontal="center" vertical="center" wrapText="1"/>
    </xf>
    <xf numFmtId="0" fontId="22" fillId="0" borderId="16" xfId="0" applyFont="1" applyFill="1" applyBorder="1" applyAlignment="1">
      <alignment horizontal="right" vertical="center" wrapText="1"/>
    </xf>
    <xf numFmtId="0" fontId="22" fillId="0" borderId="16" xfId="0" applyFont="1" applyBorder="1" applyAlignment="1">
      <alignment horizontal="center" vertical="center"/>
    </xf>
    <xf numFmtId="0" fontId="34" fillId="0" borderId="1" xfId="0" applyFont="1" applyBorder="1" applyAlignment="1">
      <alignment horizontal="left" vertical="center" wrapText="1"/>
    </xf>
    <xf numFmtId="0" fontId="27" fillId="14" borderId="2" xfId="0" applyFont="1" applyFill="1" applyBorder="1" applyAlignment="1">
      <alignment horizontal="left" vertical="center" wrapText="1"/>
    </xf>
    <xf numFmtId="0" fontId="23" fillId="0" borderId="1" xfId="0" applyFont="1" applyBorder="1" applyAlignment="1">
      <alignment horizontal="left" vertical="center"/>
    </xf>
    <xf numFmtId="0" fontId="31" fillId="14" borderId="2" xfId="0" applyFont="1" applyFill="1" applyBorder="1" applyAlignment="1">
      <alignment horizontal="left" vertical="center" wrapText="1"/>
    </xf>
    <xf numFmtId="0" fontId="31" fillId="15" borderId="1" xfId="0" applyFont="1" applyFill="1" applyBorder="1" applyAlignment="1">
      <alignment horizontal="left" vertical="center" wrapText="1"/>
    </xf>
    <xf numFmtId="0" fontId="27" fillId="15" borderId="1" xfId="0" applyFont="1" applyFill="1" applyBorder="1" applyAlignment="1">
      <alignment horizontal="left" vertical="center" wrapText="1"/>
    </xf>
    <xf numFmtId="0" fontId="22" fillId="0" borderId="1" xfId="0" applyFont="1" applyBorder="1" applyAlignment="1">
      <alignment vertical="center"/>
    </xf>
    <xf numFmtId="0" fontId="23" fillId="0" borderId="1" xfId="0" applyFont="1" applyBorder="1" applyAlignment="1">
      <alignment vertical="center"/>
    </xf>
    <xf numFmtId="0" fontId="22" fillId="11" borderId="4" xfId="0" applyFont="1" applyFill="1" applyBorder="1" applyAlignment="1">
      <alignment horizontal="center" vertical="center"/>
    </xf>
    <xf numFmtId="0" fontId="23" fillId="11" borderId="1" xfId="0" applyFont="1" applyFill="1" applyBorder="1" applyAlignment="1">
      <alignment vertical="center"/>
    </xf>
    <xf numFmtId="0" fontId="23" fillId="4" borderId="0" xfId="0" applyFont="1" applyFill="1"/>
    <xf numFmtId="0" fontId="23" fillId="0" borderId="8" xfId="0" applyFont="1" applyBorder="1" applyAlignment="1">
      <alignment horizontal="center" vertical="center"/>
    </xf>
    <xf numFmtId="0" fontId="22" fillId="0" borderId="2" xfId="0" applyFont="1" applyBorder="1" applyAlignment="1">
      <alignment horizontal="center" vertical="center"/>
    </xf>
    <xf numFmtId="0" fontId="23" fillId="0" borderId="2" xfId="0" applyFont="1" applyBorder="1" applyAlignment="1">
      <alignment horizontal="center" vertical="center"/>
    </xf>
    <xf numFmtId="0" fontId="23" fillId="0" borderId="6" xfId="0" applyFont="1" applyBorder="1" applyAlignment="1">
      <alignment horizontal="center" vertical="center"/>
    </xf>
    <xf numFmtId="0" fontId="23" fillId="0" borderId="16" xfId="0" applyFont="1" applyBorder="1" applyAlignment="1">
      <alignment vertical="center"/>
    </xf>
    <xf numFmtId="0" fontId="37" fillId="8" borderId="1" xfId="0" applyFont="1" applyFill="1" applyBorder="1" applyAlignment="1">
      <alignment horizontal="left" vertical="center" wrapText="1"/>
    </xf>
    <xf numFmtId="0" fontId="27" fillId="8" borderId="1" xfId="0" applyFont="1" applyFill="1" applyBorder="1" applyAlignment="1">
      <alignment horizontal="left" vertical="center"/>
    </xf>
    <xf numFmtId="0" fontId="27" fillId="8" borderId="1" xfId="0" applyFont="1" applyFill="1" applyBorder="1" applyAlignment="1">
      <alignment horizontal="left" vertical="center" wrapText="1"/>
    </xf>
    <xf numFmtId="0" fontId="23" fillId="11" borderId="7"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2" fillId="0" borderId="2" xfId="0" applyFont="1" applyBorder="1" applyAlignment="1">
      <alignment vertical="center"/>
    </xf>
    <xf numFmtId="0" fontId="30" fillId="0" borderId="2" xfId="0" applyFont="1" applyBorder="1" applyAlignment="1">
      <alignment horizontal="center" vertical="center"/>
    </xf>
    <xf numFmtId="0" fontId="30" fillId="0" borderId="1" xfId="0" applyFont="1" applyBorder="1" applyAlignment="1">
      <alignment vertical="center"/>
    </xf>
    <xf numFmtId="0" fontId="30" fillId="0" borderId="1" xfId="0" applyFont="1" applyBorder="1"/>
    <xf numFmtId="0" fontId="30" fillId="0" borderId="0" xfId="0" applyFont="1"/>
    <xf numFmtId="0" fontId="22" fillId="18" borderId="16" xfId="0" applyFont="1" applyFill="1" applyBorder="1" applyAlignment="1">
      <alignment horizontal="left" vertical="center"/>
    </xf>
    <xf numFmtId="0" fontId="22" fillId="18" borderId="16" xfId="0" applyFont="1" applyFill="1" applyBorder="1" applyAlignment="1">
      <alignment horizontal="center" vertical="center" wrapText="1"/>
    </xf>
    <xf numFmtId="0" fontId="22" fillId="18" borderId="16" xfId="0" applyFont="1" applyFill="1" applyBorder="1" applyAlignment="1">
      <alignment vertical="center" wrapText="1"/>
    </xf>
    <xf numFmtId="0" fontId="23" fillId="18" borderId="16" xfId="0" applyFont="1" applyFill="1" applyBorder="1" applyAlignment="1">
      <alignment horizontal="center" vertical="center" wrapText="1"/>
    </xf>
    <xf numFmtId="0" fontId="23" fillId="18" borderId="16" xfId="0" applyFont="1" applyFill="1" applyBorder="1" applyAlignment="1">
      <alignment horizontal="center" vertical="center"/>
    </xf>
    <xf numFmtId="0" fontId="23" fillId="18" borderId="16" xfId="0" applyFont="1" applyFill="1" applyBorder="1" applyAlignment="1">
      <alignment vertical="center"/>
    </xf>
    <xf numFmtId="0" fontId="23" fillId="18" borderId="16" xfId="0" applyFont="1" applyFill="1" applyBorder="1"/>
    <xf numFmtId="0" fontId="22" fillId="18" borderId="16" xfId="0" applyFont="1" applyFill="1" applyBorder="1" applyAlignment="1">
      <alignment vertical="center"/>
    </xf>
    <xf numFmtId="0" fontId="22" fillId="18" borderId="16" xfId="0" applyFont="1" applyFill="1" applyBorder="1" applyAlignment="1">
      <alignment horizontal="center" vertical="center"/>
    </xf>
    <xf numFmtId="0" fontId="22" fillId="18" borderId="16" xfId="0" applyFont="1" applyFill="1" applyBorder="1"/>
    <xf numFmtId="0" fontId="23" fillId="0" borderId="16" xfId="0" applyFont="1" applyBorder="1" applyAlignment="1">
      <alignment horizontal="left" vertical="center"/>
    </xf>
    <xf numFmtId="0" fontId="22" fillId="0" borderId="16" xfId="0" applyFont="1" applyBorder="1" applyAlignment="1">
      <alignment horizontal="center"/>
    </xf>
    <xf numFmtId="0" fontId="24" fillId="9" borderId="4" xfId="0" applyFont="1" applyFill="1" applyBorder="1" applyAlignment="1">
      <alignment horizontal="left" vertical="center" wrapText="1"/>
    </xf>
    <xf numFmtId="0" fontId="22" fillId="0" borderId="1" xfId="0" applyFont="1" applyFill="1" applyBorder="1" applyAlignment="1">
      <alignment horizontal="center" vertical="center"/>
    </xf>
    <xf numFmtId="0" fontId="24" fillId="9" borderId="1" xfId="0" applyFont="1" applyFill="1" applyBorder="1" applyAlignment="1">
      <alignment horizontal="left" vertical="center" wrapText="1"/>
    </xf>
    <xf numFmtId="0" fontId="25" fillId="9" borderId="4" xfId="0" applyFont="1" applyFill="1" applyBorder="1" applyAlignment="1">
      <alignment horizontal="left" vertical="center" wrapText="1"/>
    </xf>
    <xf numFmtId="0" fontId="20" fillId="12" borderId="1" xfId="0" applyFont="1" applyFill="1" applyBorder="1" applyAlignment="1">
      <alignment horizontal="left" vertical="center" wrapText="1"/>
    </xf>
    <xf numFmtId="0" fontId="8" fillId="0" borderId="0" xfId="0" applyFont="1" applyAlignment="1">
      <alignment horizontal="left" wrapText="1"/>
    </xf>
    <xf numFmtId="0" fontId="23" fillId="0" borderId="21" xfId="0" applyFont="1" applyBorder="1"/>
    <xf numFmtId="0" fontId="23" fillId="0" borderId="16" xfId="0" applyFont="1" applyBorder="1" applyAlignment="1">
      <alignment horizontal="center" vertical="center" wrapText="1"/>
    </xf>
    <xf numFmtId="0" fontId="22" fillId="0" borderId="4" xfId="0" applyFont="1" applyBorder="1" applyAlignment="1">
      <alignment horizontal="center" vertical="center"/>
    </xf>
    <xf numFmtId="0" fontId="23" fillId="0" borderId="16" xfId="0" applyFont="1" applyFill="1" applyBorder="1" applyAlignment="1">
      <alignment horizontal="center" vertical="center" wrapText="1"/>
    </xf>
    <xf numFmtId="0" fontId="23" fillId="11" borderId="6" xfId="0" applyFont="1" applyFill="1" applyBorder="1" applyAlignment="1">
      <alignment horizontal="center" vertical="center" wrapText="1"/>
    </xf>
    <xf numFmtId="0" fontId="24" fillId="0" borderId="16" xfId="0" applyFont="1" applyBorder="1" applyAlignment="1">
      <alignment horizontal="center" vertical="center" wrapText="1"/>
    </xf>
    <xf numFmtId="0" fontId="32" fillId="0" borderId="1" xfId="0" applyFont="1" applyBorder="1" applyAlignment="1">
      <alignment horizontal="center" vertical="center" wrapText="1"/>
    </xf>
    <xf numFmtId="0" fontId="23" fillId="0" borderId="16" xfId="0" applyFont="1" applyBorder="1" applyAlignment="1">
      <alignment horizontal="center" vertical="center"/>
    </xf>
    <xf numFmtId="0" fontId="23" fillId="0" borderId="0" xfId="0" applyFont="1" applyFill="1" applyBorder="1" applyAlignment="1">
      <alignment vertical="center" wrapText="1"/>
    </xf>
    <xf numFmtId="0" fontId="22" fillId="0" borderId="22" xfId="0" applyFont="1" applyBorder="1" applyAlignment="1">
      <alignment horizontal="center" vertical="center" wrapText="1"/>
    </xf>
    <xf numFmtId="0" fontId="23" fillId="11" borderId="22" xfId="0" applyFont="1" applyFill="1" applyBorder="1" applyAlignment="1">
      <alignment vertical="center" wrapText="1"/>
    </xf>
    <xf numFmtId="0" fontId="23" fillId="11" borderId="22" xfId="0" applyFont="1" applyFill="1" applyBorder="1" applyAlignment="1">
      <alignment horizontal="center" vertical="center" wrapText="1"/>
    </xf>
    <xf numFmtId="0" fontId="23" fillId="0" borderId="22" xfId="0" applyFont="1" applyFill="1" applyBorder="1" applyAlignment="1">
      <alignment vertical="center" wrapText="1"/>
    </xf>
    <xf numFmtId="0" fontId="23" fillId="0" borderId="0" xfId="0" applyFont="1" applyFill="1" applyBorder="1" applyAlignment="1">
      <alignment vertical="center"/>
    </xf>
    <xf numFmtId="0" fontId="23" fillId="0" borderId="17" xfId="0" applyFont="1" applyBorder="1"/>
    <xf numFmtId="0" fontId="23" fillId="19" borderId="0" xfId="0" applyFont="1" applyFill="1"/>
    <xf numFmtId="0" fontId="34" fillId="0" borderId="16" xfId="0" applyFont="1" applyFill="1" applyBorder="1" applyAlignment="1">
      <alignment vertical="center" wrapText="1"/>
    </xf>
    <xf numFmtId="0" fontId="35" fillId="0" borderId="16" xfId="0" applyFont="1" applyFill="1" applyBorder="1" applyAlignment="1">
      <alignment vertical="center" wrapText="1"/>
    </xf>
    <xf numFmtId="0" fontId="24" fillId="0" borderId="17" xfId="0" applyFont="1" applyBorder="1" applyAlignment="1">
      <alignment horizontal="center" vertical="center" wrapText="1"/>
    </xf>
    <xf numFmtId="0" fontId="22" fillId="0" borderId="15" xfId="0" applyFont="1" applyBorder="1" applyAlignment="1">
      <alignment horizontal="center" vertical="center" wrapText="1"/>
    </xf>
    <xf numFmtId="0" fontId="29" fillId="0" borderId="2" xfId="0" applyFont="1" applyBorder="1" applyAlignment="1">
      <alignment vertical="center" wrapText="1"/>
    </xf>
    <xf numFmtId="0" fontId="32" fillId="0" borderId="17" xfId="0" applyFont="1" applyBorder="1" applyAlignment="1">
      <alignment vertical="center" wrapText="1"/>
    </xf>
    <xf numFmtId="0" fontId="32" fillId="0" borderId="18" xfId="0" applyFont="1" applyBorder="1" applyAlignment="1">
      <alignment vertical="center" wrapText="1"/>
    </xf>
    <xf numFmtId="0" fontId="32" fillId="0" borderId="1" xfId="0" applyFont="1" applyBorder="1" applyAlignment="1">
      <alignment horizontal="center" vertical="center" wrapText="1"/>
    </xf>
    <xf numFmtId="0" fontId="23" fillId="0" borderId="18" xfId="0" applyFont="1" applyBorder="1" applyAlignment="1">
      <alignment vertical="center" wrapText="1"/>
    </xf>
    <xf numFmtId="0" fontId="38" fillId="0" borderId="16" xfId="0" applyFont="1" applyBorder="1" applyAlignment="1">
      <alignment vertical="center" wrapText="1"/>
    </xf>
    <xf numFmtId="0" fontId="23" fillId="0" borderId="21" xfId="0" applyFont="1" applyBorder="1" applyAlignment="1">
      <alignment horizontal="center" vertical="center" wrapText="1"/>
    </xf>
    <xf numFmtId="0" fontId="32" fillId="0" borderId="23" xfId="0" applyFont="1" applyBorder="1" applyAlignment="1">
      <alignment vertical="center" wrapText="1"/>
    </xf>
    <xf numFmtId="0" fontId="22" fillId="0" borderId="16" xfId="0" applyFont="1" applyFill="1" applyBorder="1" applyAlignment="1">
      <alignment horizontal="center" vertical="center" wrapText="1"/>
    </xf>
    <xf numFmtId="0" fontId="32" fillId="0" borderId="16" xfId="0" applyFont="1" applyFill="1" applyBorder="1" applyAlignment="1">
      <alignment horizontal="center" vertical="center" wrapText="1"/>
    </xf>
    <xf numFmtId="0" fontId="23" fillId="0" borderId="16" xfId="0" applyFont="1" applyBorder="1" applyAlignment="1">
      <alignment horizontal="center"/>
    </xf>
    <xf numFmtId="0" fontId="23" fillId="0" borderId="16" xfId="0" applyFont="1" applyBorder="1" applyAlignment="1">
      <alignment horizontal="center" vertical="center"/>
    </xf>
    <xf numFmtId="0" fontId="22" fillId="0" borderId="16" xfId="0" applyFont="1" applyBorder="1"/>
    <xf numFmtId="0" fontId="29" fillId="0" borderId="16" xfId="0" applyFont="1" applyFill="1" applyBorder="1" applyAlignment="1">
      <alignment horizontal="center" vertical="center" wrapText="1"/>
    </xf>
    <xf numFmtId="0" fontId="32" fillId="0" borderId="16" xfId="0" applyFont="1" applyFill="1" applyBorder="1"/>
    <xf numFmtId="0" fontId="33" fillId="0" borderId="16" xfId="0" applyFont="1" applyFill="1" applyBorder="1"/>
    <xf numFmtId="0" fontId="22" fillId="0" borderId="16" xfId="0" applyFont="1" applyBorder="1" applyAlignment="1">
      <alignment horizontal="center" vertical="center" wrapText="1"/>
    </xf>
    <xf numFmtId="0" fontId="22" fillId="0" borderId="16" xfId="0" applyFont="1" applyFill="1" applyBorder="1" applyAlignment="1">
      <alignment horizontal="center" vertical="center" wrapText="1"/>
    </xf>
    <xf numFmtId="0" fontId="23" fillId="0" borderId="18" xfId="0" applyFont="1" applyBorder="1" applyAlignment="1">
      <alignment horizontal="center" vertical="center" wrapText="1"/>
    </xf>
    <xf numFmtId="0" fontId="22" fillId="11" borderId="16" xfId="0" applyFont="1" applyFill="1" applyBorder="1" applyAlignment="1">
      <alignment horizontal="center" vertical="center" wrapText="1"/>
    </xf>
    <xf numFmtId="0" fontId="22" fillId="0" borderId="1" xfId="0" applyFont="1" applyBorder="1" applyAlignment="1">
      <alignment horizontal="center" vertical="center"/>
    </xf>
    <xf numFmtId="0" fontId="24" fillId="0" borderId="1" xfId="0" applyFont="1" applyBorder="1" applyAlignment="1">
      <alignment horizontal="center" vertical="center" wrapText="1"/>
    </xf>
    <xf numFmtId="0" fontId="23" fillId="0" borderId="16" xfId="0" applyFont="1" applyBorder="1" applyAlignment="1">
      <alignment horizontal="center"/>
    </xf>
    <xf numFmtId="0" fontId="39" fillId="4" borderId="1" xfId="0" applyFont="1" applyFill="1" applyBorder="1" applyAlignment="1">
      <alignment horizontal="left" vertical="center" wrapText="1"/>
    </xf>
    <xf numFmtId="0" fontId="23" fillId="0" borderId="6" xfId="0" applyFont="1" applyBorder="1" applyAlignment="1">
      <alignment horizontal="center" vertical="center" wrapText="1"/>
    </xf>
    <xf numFmtId="0" fontId="22" fillId="0" borderId="1" xfId="0" applyFont="1" applyBorder="1" applyAlignment="1">
      <alignment horizontal="center" vertical="center"/>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7" xfId="0" applyFont="1" applyFill="1" applyBorder="1" applyAlignment="1">
      <alignment horizontal="left" vertical="center"/>
    </xf>
    <xf numFmtId="0" fontId="22" fillId="0" borderId="17"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17" xfId="0" applyFont="1" applyFill="1" applyBorder="1"/>
    <xf numFmtId="0" fontId="33" fillId="0" borderId="17" xfId="0" applyFont="1" applyFill="1" applyBorder="1"/>
    <xf numFmtId="0" fontId="32" fillId="0" borderId="1" xfId="0" applyFont="1" applyFill="1" applyBorder="1"/>
    <xf numFmtId="0" fontId="33" fillId="0" borderId="1" xfId="0" applyFont="1" applyFill="1" applyBorder="1"/>
    <xf numFmtId="0" fontId="22" fillId="11" borderId="16" xfId="0" applyFont="1" applyFill="1" applyBorder="1" applyAlignment="1">
      <alignment horizontal="left" vertical="center"/>
    </xf>
    <xf numFmtId="0" fontId="23" fillId="11" borderId="16" xfId="0" applyFont="1" applyFill="1" applyBorder="1"/>
    <xf numFmtId="0" fontId="23" fillId="11" borderId="16" xfId="0" applyFont="1" applyFill="1" applyBorder="1" applyAlignment="1">
      <alignment horizontal="left" vertical="center" wrapText="1"/>
    </xf>
    <xf numFmtId="0" fontId="22" fillId="11" borderId="16" xfId="0" applyFont="1" applyFill="1" applyBorder="1" applyAlignment="1">
      <alignment horizontal="right" vertical="center" wrapText="1"/>
    </xf>
    <xf numFmtId="0" fontId="39" fillId="7" borderId="1" xfId="0" applyFont="1" applyFill="1" applyBorder="1" applyAlignment="1">
      <alignment horizontal="left" vertical="center" wrapText="1"/>
    </xf>
    <xf numFmtId="0" fontId="40" fillId="13" borderId="1" xfId="0" applyFont="1" applyFill="1" applyBorder="1" applyAlignment="1">
      <alignment horizontal="left" vertical="center" wrapText="1"/>
    </xf>
    <xf numFmtId="0" fontId="17" fillId="0" borderId="0" xfId="0" applyFont="1" applyFill="1" applyBorder="1" applyAlignment="1">
      <alignment horizontal="right" vertical="center" wrapText="1"/>
    </xf>
    <xf numFmtId="0" fontId="14" fillId="9" borderId="1" xfId="0" applyFont="1" applyFill="1" applyBorder="1" applyAlignment="1">
      <alignment horizontal="left" vertical="center" wrapText="1"/>
    </xf>
    <xf numFmtId="0" fontId="23" fillId="0" borderId="0" xfId="0" applyFont="1" applyBorder="1" applyAlignment="1">
      <alignment vertical="center" wrapText="1"/>
    </xf>
    <xf numFmtId="0" fontId="32" fillId="0" borderId="21" xfId="0" applyFont="1" applyBorder="1" applyAlignment="1">
      <alignment vertical="center" wrapText="1"/>
    </xf>
    <xf numFmtId="0" fontId="23" fillId="0" borderId="23" xfId="0" applyFont="1" applyBorder="1"/>
    <xf numFmtId="0" fontId="23" fillId="0" borderId="4" xfId="0" applyFont="1" applyBorder="1"/>
    <xf numFmtId="0" fontId="22" fillId="0" borderId="1" xfId="0" applyFont="1" applyBorder="1"/>
    <xf numFmtId="0" fontId="0" fillId="0" borderId="0" xfId="0" applyFont="1"/>
    <xf numFmtId="0" fontId="22" fillId="0" borderId="1" xfId="0" applyFont="1" applyFill="1" applyBorder="1"/>
    <xf numFmtId="0" fontId="22" fillId="0" borderId="1" xfId="0" applyFont="1" applyBorder="1" applyAlignment="1">
      <alignment horizontal="left"/>
    </xf>
    <xf numFmtId="0" fontId="23" fillId="0" borderId="0" xfId="0" applyFont="1" applyBorder="1" applyAlignment="1">
      <alignment horizontal="left"/>
    </xf>
    <xf numFmtId="0" fontId="22" fillId="0" borderId="0" xfId="0" applyFont="1" applyAlignment="1">
      <alignment horizontal="center"/>
    </xf>
    <xf numFmtId="0" fontId="22" fillId="11" borderId="16"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23" fillId="0" borderId="1" xfId="0" applyFont="1" applyBorder="1" applyAlignment="1">
      <alignment horizontal="center" vertical="center" wrapText="1"/>
    </xf>
    <xf numFmtId="10" fontId="19" fillId="16" borderId="1" xfId="2" applyNumberFormat="1" applyFont="1" applyFill="1" applyBorder="1" applyAlignment="1">
      <alignment horizontal="right" vertical="center" wrapText="1"/>
    </xf>
    <xf numFmtId="10" fontId="4" fillId="10" borderId="2" xfId="2" applyNumberFormat="1" applyFont="1" applyFill="1" applyBorder="1" applyAlignment="1">
      <alignment horizontal="right" vertical="center" wrapText="1"/>
    </xf>
    <xf numFmtId="10" fontId="14" fillId="4" borderId="2" xfId="2" applyNumberFormat="1" applyFont="1" applyFill="1" applyBorder="1" applyAlignment="1">
      <alignment horizontal="right" vertical="center" wrapText="1"/>
    </xf>
    <xf numFmtId="10" fontId="4" fillId="7" borderId="1" xfId="2" applyNumberFormat="1" applyFont="1" applyFill="1" applyBorder="1" applyAlignment="1">
      <alignment horizontal="right" vertical="center" wrapText="1"/>
    </xf>
    <xf numFmtId="10" fontId="4" fillId="12" borderId="1" xfId="2" applyNumberFormat="1" applyFont="1" applyFill="1" applyBorder="1" applyAlignment="1">
      <alignment horizontal="right" vertical="center" wrapText="1"/>
    </xf>
    <xf numFmtId="10" fontId="4" fillId="13" borderId="2" xfId="2" applyNumberFormat="1" applyFont="1" applyFill="1" applyBorder="1" applyAlignment="1">
      <alignment horizontal="right" vertical="center"/>
    </xf>
    <xf numFmtId="10" fontId="14" fillId="14" borderId="2" xfId="2" applyNumberFormat="1" applyFont="1" applyFill="1" applyBorder="1" applyAlignment="1">
      <alignment horizontal="right" vertical="center" wrapText="1"/>
    </xf>
    <xf numFmtId="10" fontId="14" fillId="17" borderId="1" xfId="2" applyNumberFormat="1" applyFont="1" applyFill="1" applyBorder="1" applyAlignment="1">
      <alignment horizontal="right" vertical="center" wrapText="1"/>
    </xf>
    <xf numFmtId="10" fontId="14" fillId="8" borderId="1" xfId="2" applyNumberFormat="1" applyFont="1" applyFill="1" applyBorder="1" applyAlignment="1">
      <alignment horizontal="right" vertical="center"/>
    </xf>
    <xf numFmtId="10" fontId="14" fillId="9" borderId="2" xfId="2" applyNumberFormat="1" applyFont="1" applyFill="1" applyBorder="1" applyAlignment="1">
      <alignment horizontal="right" vertical="center" wrapText="1"/>
    </xf>
    <xf numFmtId="10" fontId="9" fillId="5" borderId="4" xfId="2" applyNumberFormat="1" applyFont="1" applyFill="1" applyBorder="1" applyAlignment="1">
      <alignment horizontal="right"/>
    </xf>
    <xf numFmtId="0" fontId="22" fillId="0" borderId="16" xfId="0" applyFont="1" applyFill="1" applyBorder="1" applyAlignment="1">
      <alignment horizontal="center" vertical="center" wrapText="1"/>
    </xf>
    <xf numFmtId="0" fontId="22" fillId="0" borderId="16" xfId="0" applyFont="1" applyBorder="1" applyAlignment="1">
      <alignment horizontal="center" vertical="center" wrapText="1"/>
    </xf>
    <xf numFmtId="0" fontId="23" fillId="0" borderId="4" xfId="0" applyFont="1" applyBorder="1" applyAlignment="1">
      <alignment horizontal="center" vertical="center" wrapText="1"/>
    </xf>
    <xf numFmtId="0" fontId="22" fillId="0" borderId="4"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4" xfId="0" applyFont="1" applyBorder="1" applyAlignment="1">
      <alignment vertical="center" wrapText="1"/>
    </xf>
    <xf numFmtId="0" fontId="22" fillId="0" borderId="18" xfId="0" applyFont="1" applyBorder="1" applyAlignment="1">
      <alignment horizontal="right" vertical="center" wrapText="1"/>
    </xf>
    <xf numFmtId="0" fontId="14" fillId="17" borderId="1" xfId="0" applyFont="1" applyFill="1" applyBorder="1" applyAlignment="1">
      <alignment horizontal="right" vertical="center" wrapText="1"/>
    </xf>
    <xf numFmtId="1" fontId="14" fillId="17" borderId="1" xfId="0" applyNumberFormat="1" applyFont="1" applyFill="1" applyBorder="1" applyAlignment="1">
      <alignment horizontal="right" vertical="center" wrapText="1"/>
    </xf>
    <xf numFmtId="0" fontId="43" fillId="0" borderId="27" xfId="0" applyFont="1" applyBorder="1" applyAlignment="1">
      <alignment vertical="center" wrapText="1"/>
    </xf>
    <xf numFmtId="0" fontId="44" fillId="0" borderId="27" xfId="0" applyFont="1" applyBorder="1" applyAlignment="1">
      <alignment vertical="center" wrapText="1"/>
    </xf>
    <xf numFmtId="0" fontId="2" fillId="0" borderId="1" xfId="0" applyFont="1" applyFill="1" applyBorder="1"/>
    <xf numFmtId="0" fontId="43" fillId="0" borderId="28" xfId="0" applyFont="1" applyBorder="1" applyAlignment="1">
      <alignment vertical="center" wrapText="1"/>
    </xf>
    <xf numFmtId="0" fontId="22" fillId="4" borderId="1" xfId="0" applyFont="1" applyFill="1" applyBorder="1" applyAlignment="1">
      <alignment horizontal="left" vertical="center"/>
    </xf>
    <xf numFmtId="0" fontId="22" fillId="4" borderId="16" xfId="0" applyFont="1" applyFill="1" applyBorder="1" applyAlignment="1">
      <alignment horizontal="center" vertical="center" wrapText="1"/>
    </xf>
    <xf numFmtId="0" fontId="29" fillId="4" borderId="16" xfId="0" applyFont="1" applyFill="1" applyBorder="1" applyAlignment="1">
      <alignment vertical="center" wrapText="1"/>
    </xf>
    <xf numFmtId="0" fontId="23" fillId="4" borderId="16" xfId="0" applyFont="1" applyFill="1" applyBorder="1" applyAlignment="1">
      <alignment horizontal="center" vertical="center" wrapText="1"/>
    </xf>
    <xf numFmtId="0" fontId="34" fillId="4" borderId="16" xfId="0" applyFont="1" applyFill="1" applyBorder="1" applyAlignment="1">
      <alignment horizontal="left" vertical="center" wrapText="1"/>
    </xf>
    <xf numFmtId="0" fontId="23" fillId="4" borderId="16" xfId="0" applyFont="1" applyFill="1" applyBorder="1"/>
    <xf numFmtId="0" fontId="23" fillId="4" borderId="16" xfId="0" applyFont="1" applyFill="1" applyBorder="1" applyAlignment="1">
      <alignment vertical="center" wrapText="1"/>
    </xf>
    <xf numFmtId="0" fontId="24" fillId="4" borderId="2" xfId="0" applyFont="1" applyFill="1" applyBorder="1" applyAlignment="1">
      <alignment horizontal="center" vertical="center" wrapText="1"/>
    </xf>
    <xf numFmtId="0" fontId="23" fillId="4" borderId="7" xfId="0" applyFont="1" applyFill="1" applyBorder="1" applyAlignment="1">
      <alignment vertical="center" wrapText="1"/>
    </xf>
    <xf numFmtId="0" fontId="32" fillId="4" borderId="1" xfId="0" applyFont="1" applyFill="1" applyBorder="1" applyAlignment="1">
      <alignment horizontal="center" vertical="center" wrapText="1"/>
    </xf>
    <xf numFmtId="0" fontId="32" fillId="4" borderId="1" xfId="0" applyFont="1" applyFill="1" applyBorder="1" applyAlignment="1">
      <alignment vertical="center" wrapText="1"/>
    </xf>
    <xf numFmtId="0" fontId="23" fillId="4" borderId="1" xfId="0" applyFont="1" applyFill="1" applyBorder="1"/>
    <xf numFmtId="0" fontId="32" fillId="4" borderId="4" xfId="0" applyFont="1" applyFill="1" applyBorder="1" applyAlignment="1">
      <alignment horizontal="center" vertical="center" wrapText="1"/>
    </xf>
    <xf numFmtId="0" fontId="45" fillId="0" borderId="0" xfId="0" applyFont="1" applyAlignment="1">
      <alignment vertical="center"/>
    </xf>
    <xf numFmtId="0" fontId="42" fillId="3" borderId="1" xfId="0" applyFont="1" applyFill="1" applyBorder="1" applyAlignment="1">
      <alignment horizontal="center" vertical="center" wrapText="1"/>
    </xf>
    <xf numFmtId="0" fontId="41" fillId="3" borderId="1" xfId="0" applyFont="1" applyFill="1" applyBorder="1" applyAlignment="1">
      <alignment horizontal="center" vertical="center" wrapText="1"/>
    </xf>
    <xf numFmtId="0" fontId="10" fillId="0" borderId="7" xfId="0" applyFont="1" applyBorder="1" applyAlignment="1">
      <alignment horizontal="center" vertical="center"/>
    </xf>
    <xf numFmtId="0" fontId="10" fillId="0" borderId="15" xfId="0" applyFont="1" applyBorder="1" applyAlignment="1">
      <alignment horizontal="center" vertical="center"/>
    </xf>
    <xf numFmtId="0" fontId="10" fillId="0" borderId="2" xfId="0" applyFont="1" applyBorder="1" applyAlignment="1">
      <alignment horizontal="center" vertical="center"/>
    </xf>
    <xf numFmtId="0" fontId="10" fillId="0" borderId="7" xfId="0" applyFont="1" applyBorder="1" applyAlignment="1">
      <alignment horizontal="center"/>
    </xf>
    <xf numFmtId="0" fontId="10" fillId="0" borderId="15" xfId="0" applyFont="1" applyBorder="1" applyAlignment="1">
      <alignment horizontal="center"/>
    </xf>
    <xf numFmtId="0" fontId="10" fillId="0" borderId="2" xfId="0" applyFont="1" applyBorder="1" applyAlignment="1">
      <alignment horizontal="center"/>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4" xfId="0" applyFont="1" applyBorder="1" applyAlignment="1">
      <alignment horizontal="center"/>
    </xf>
    <xf numFmtId="0" fontId="23" fillId="0" borderId="5" xfId="0" applyFont="1" applyBorder="1" applyAlignment="1">
      <alignment horizontal="center"/>
    </xf>
    <xf numFmtId="0" fontId="23" fillId="0" borderId="6" xfId="0" applyFont="1" applyBorder="1" applyAlignment="1">
      <alignment horizontal="center"/>
    </xf>
    <xf numFmtId="0" fontId="29" fillId="0" borderId="4" xfId="0" applyFont="1" applyFill="1" applyBorder="1" applyAlignment="1">
      <alignment horizontal="center"/>
    </xf>
    <xf numFmtId="0" fontId="29" fillId="0" borderId="6" xfId="0" applyFont="1" applyFill="1" applyBorder="1" applyAlignment="1">
      <alignment horizontal="center"/>
    </xf>
    <xf numFmtId="0" fontId="23" fillId="11" borderId="4" xfId="0" applyFont="1" applyFill="1" applyBorder="1" applyAlignment="1">
      <alignment horizontal="center" vertical="center" wrapText="1"/>
    </xf>
    <xf numFmtId="0" fontId="23" fillId="11" borderId="5" xfId="0" applyFont="1" applyFill="1" applyBorder="1" applyAlignment="1">
      <alignment horizontal="center" vertical="center" wrapText="1"/>
    </xf>
    <xf numFmtId="0" fontId="29" fillId="0" borderId="5" xfId="0" applyFont="1" applyFill="1" applyBorder="1" applyAlignment="1">
      <alignment horizontal="center"/>
    </xf>
    <xf numFmtId="0" fontId="23" fillId="0" borderId="4"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4" borderId="16" xfId="0" applyFont="1" applyFill="1" applyBorder="1" applyAlignment="1">
      <alignment horizontal="center" vertical="center" wrapText="1"/>
    </xf>
    <xf numFmtId="0" fontId="23" fillId="11" borderId="9" xfId="0" applyFont="1" applyFill="1" applyBorder="1" applyAlignment="1">
      <alignment horizontal="center" vertical="center" wrapText="1"/>
    </xf>
    <xf numFmtId="0" fontId="23" fillId="11" borderId="14" xfId="0" applyFont="1" applyFill="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6" xfId="0" applyFont="1" applyFill="1" applyBorder="1" applyAlignment="1">
      <alignment horizontal="center" vertical="center" wrapText="1"/>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9" fillId="0" borderId="16" xfId="0" applyFont="1" applyFill="1" applyBorder="1" applyAlignment="1">
      <alignment horizontal="center" vertical="center" wrapText="1"/>
    </xf>
    <xf numFmtId="0" fontId="22" fillId="11" borderId="16" xfId="0" applyFont="1" applyFill="1" applyBorder="1" applyAlignment="1">
      <alignment horizontal="center" vertical="center" wrapText="1"/>
    </xf>
    <xf numFmtId="0" fontId="22" fillId="0" borderId="1" xfId="0" applyFont="1" applyBorder="1" applyAlignment="1">
      <alignment horizontal="center" vertical="center"/>
    </xf>
    <xf numFmtId="0" fontId="22" fillId="0" borderId="7" xfId="0" applyFont="1" applyBorder="1" applyAlignment="1">
      <alignment horizontal="left" vertical="center" wrapText="1"/>
    </xf>
    <xf numFmtId="0" fontId="22" fillId="0" borderId="15" xfId="0" applyFont="1" applyBorder="1" applyAlignment="1">
      <alignment horizontal="left" vertical="center" wrapText="1"/>
    </xf>
    <xf numFmtId="0" fontId="22" fillId="0" borderId="2" xfId="0" applyFont="1" applyBorder="1" applyAlignment="1">
      <alignment horizontal="left" vertical="center" wrapText="1"/>
    </xf>
    <xf numFmtId="0" fontId="23" fillId="0" borderId="16" xfId="0" applyFont="1" applyFill="1" applyBorder="1" applyAlignment="1">
      <alignment horizontal="center" vertical="center" wrapText="1"/>
    </xf>
    <xf numFmtId="0" fontId="23" fillId="11" borderId="24" xfId="0" applyFont="1" applyFill="1" applyBorder="1" applyAlignment="1">
      <alignment horizontal="center" vertical="center" wrapText="1"/>
    </xf>
    <xf numFmtId="0" fontId="23" fillId="11" borderId="25" xfId="0" applyFont="1" applyFill="1" applyBorder="1" applyAlignment="1">
      <alignment horizontal="center" vertical="center" wrapText="1"/>
    </xf>
    <xf numFmtId="0" fontId="22" fillId="11" borderId="4" xfId="0" applyFont="1" applyFill="1" applyBorder="1" applyAlignment="1">
      <alignment horizontal="center" vertical="center" wrapText="1"/>
    </xf>
    <xf numFmtId="0" fontId="22" fillId="11" borderId="6" xfId="0" applyFont="1" applyFill="1" applyBorder="1" applyAlignment="1">
      <alignment horizontal="center" vertical="center" wrapText="1"/>
    </xf>
    <xf numFmtId="0" fontId="23" fillId="11" borderId="6"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4" xfId="0" applyFont="1" applyFill="1" applyBorder="1" applyAlignment="1">
      <alignment horizontal="center" vertical="center"/>
    </xf>
    <xf numFmtId="0" fontId="22" fillId="0" borderId="6" xfId="0" applyFont="1" applyFill="1" applyBorder="1" applyAlignment="1">
      <alignment horizontal="center" vertical="center"/>
    </xf>
    <xf numFmtId="0" fontId="32" fillId="0" borderId="16"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32" fillId="0" borderId="16" xfId="0" applyFont="1" applyFill="1" applyBorder="1" applyAlignment="1">
      <alignment horizontal="center" vertical="center" wrapText="1"/>
    </xf>
    <xf numFmtId="0" fontId="24" fillId="0" borderId="1" xfId="0" applyFont="1" applyBorder="1" applyAlignment="1">
      <alignment horizontal="center" vertical="center" wrapText="1"/>
    </xf>
    <xf numFmtId="0" fontId="23" fillId="0" borderId="16" xfId="0" applyFont="1" applyBorder="1" applyAlignment="1">
      <alignment horizontal="center"/>
    </xf>
    <xf numFmtId="0" fontId="24" fillId="0" borderId="16" xfId="0" applyFont="1" applyBorder="1" applyAlignment="1">
      <alignment horizontal="center" vertical="center" wrapText="1"/>
    </xf>
    <xf numFmtId="0" fontId="32" fillId="0" borderId="4"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19"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16" xfId="0" applyFont="1" applyBorder="1" applyAlignment="1">
      <alignment horizontal="center" vertical="center"/>
    </xf>
    <xf numFmtId="0" fontId="23" fillId="0" borderId="5"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26" xfId="0" applyFont="1" applyBorder="1" applyAlignment="1">
      <alignment horizontal="center" vertical="center" wrapText="1"/>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23" fillId="0" borderId="1" xfId="0" applyFont="1" applyBorder="1" applyAlignment="1">
      <alignment horizontal="center" vertical="center" wrapText="1"/>
    </xf>
    <xf numFmtId="0" fontId="23" fillId="0" borderId="5" xfId="0" applyFont="1" applyFill="1" applyBorder="1" applyAlignment="1">
      <alignment horizontal="center" vertical="center" wrapText="1"/>
    </xf>
    <xf numFmtId="2" fontId="22" fillId="20" borderId="16" xfId="0" applyNumberFormat="1" applyFont="1" applyFill="1" applyBorder="1" applyAlignment="1">
      <alignment horizontal="left" vertical="center"/>
    </xf>
    <xf numFmtId="0" fontId="22" fillId="20" borderId="16" xfId="0" applyFont="1" applyFill="1" applyBorder="1" applyAlignment="1">
      <alignment horizontal="center" vertical="center"/>
    </xf>
    <xf numFmtId="0" fontId="22" fillId="20" borderId="16" xfId="0" applyFont="1" applyFill="1" applyBorder="1" applyAlignment="1">
      <alignment vertical="center" wrapText="1"/>
    </xf>
    <xf numFmtId="0" fontId="22" fillId="20" borderId="16" xfId="0" applyFont="1" applyFill="1" applyBorder="1" applyAlignment="1">
      <alignment horizontal="center" vertical="center" wrapText="1"/>
    </xf>
    <xf numFmtId="0" fontId="22" fillId="20" borderId="29" xfId="0" applyFont="1" applyFill="1" applyBorder="1" applyAlignment="1">
      <alignment horizontal="left" vertical="center"/>
    </xf>
    <xf numFmtId="0" fontId="22" fillId="20" borderId="30" xfId="0" applyFont="1" applyFill="1" applyBorder="1" applyAlignment="1">
      <alignment horizontal="left" vertical="center"/>
    </xf>
    <xf numFmtId="0" fontId="22" fillId="20" borderId="31" xfId="0" applyFont="1" applyFill="1" applyBorder="1" applyAlignment="1">
      <alignment horizontal="left" vertical="center"/>
    </xf>
    <xf numFmtId="0" fontId="23" fillId="0" borderId="7"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2" xfId="0" applyFont="1" applyBorder="1" applyAlignment="1">
      <alignment horizontal="center"/>
    </xf>
    <xf numFmtId="0" fontId="23" fillId="0" borderId="33" xfId="0" applyFont="1" applyBorder="1" applyAlignment="1">
      <alignment horizontal="center"/>
    </xf>
    <xf numFmtId="0" fontId="23" fillId="0" borderId="34" xfId="0" applyFont="1" applyBorder="1" applyAlignment="1">
      <alignment horizontal="center"/>
    </xf>
    <xf numFmtId="0" fontId="22" fillId="0" borderId="2" xfId="0" applyFont="1" applyFill="1" applyBorder="1" applyAlignment="1">
      <alignment horizontal="left" vertical="center"/>
    </xf>
  </cellXfs>
  <cellStyles count="3">
    <cellStyle name="Good" xfId="1" builtinId="26"/>
    <cellStyle name="Normal" xfId="0" builtinId="0"/>
    <cellStyle name="Percent" xfId="2" builtinId="5"/>
  </cellStyles>
  <dxfs count="0"/>
  <tableStyles count="0" defaultTableStyle="TableStyleMedium2" defaultPivotStyle="PivotStyleLight16"/>
  <colors>
    <mruColors>
      <color rgb="FF820000"/>
      <color rgb="FF6C0000"/>
      <color rgb="FFE88CBC"/>
      <color rgb="FFA6F0B2"/>
      <color rgb="FFDAB6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3238500</xdr:colOff>
      <xdr:row>14</xdr:row>
      <xdr:rowOff>150277</xdr:rowOff>
    </xdr:from>
    <xdr:ext cx="254977" cy="291836"/>
    <xdr:pic>
      <xdr:nvPicPr>
        <xdr:cNvPr id="5" name="Picture 4">
          <a:extLst>
            <a:ext uri="{FF2B5EF4-FFF2-40B4-BE49-F238E27FC236}">
              <a16:creationId xmlns:a16="http://schemas.microsoft.com/office/drawing/2014/main" id="{00000000-0008-0000-0A00-000004000000}"/>
            </a:ext>
          </a:extLst>
        </xdr:cNvPr>
        <xdr:cNvPicPr>
          <a:picLocks noChangeAspect="1" noChangeArrowheads="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Lst>
        </a:blip>
        <a:srcRect l="3030" t="3125" r="6166"/>
        <a:stretch/>
      </xdr:blipFill>
      <xdr:spPr bwMode="auto">
        <a:xfrm>
          <a:off x="3533775" y="5074702"/>
          <a:ext cx="254977" cy="291836"/>
        </a:xfrm>
        <a:prstGeom prst="rect">
          <a:avLst/>
        </a:prstGeom>
        <a:noFill/>
        <a:ln w="9525">
          <a:noFill/>
          <a:miter lim="800000"/>
          <a:headEnd/>
          <a:tailEnd/>
        </a:ln>
        <a:effec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58882</xdr:colOff>
      <xdr:row>60</xdr:row>
      <xdr:rowOff>132773</xdr:rowOff>
    </xdr:from>
    <xdr:ext cx="344941" cy="394806"/>
    <xdr:pic>
      <xdr:nvPicPr>
        <xdr:cNvPr id="4" name="Picture 3">
          <a:extLst>
            <a:ext uri="{FF2B5EF4-FFF2-40B4-BE49-F238E27FC236}">
              <a16:creationId xmlns:a16="http://schemas.microsoft.com/office/drawing/2014/main" id="{00000000-0008-0000-0A00-000004000000}"/>
            </a:ext>
          </a:extLst>
        </xdr:cNvPr>
        <xdr:cNvPicPr>
          <a:picLocks noChangeAspect="1" noChangeArrowheads="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Lst>
        </a:blip>
        <a:srcRect l="3030" t="3125" r="6166"/>
        <a:stretch/>
      </xdr:blipFill>
      <xdr:spPr bwMode="auto">
        <a:xfrm>
          <a:off x="452582" y="22433973"/>
          <a:ext cx="344941" cy="394806"/>
        </a:xfrm>
        <a:prstGeom prst="rect">
          <a:avLst/>
        </a:prstGeom>
        <a:noFill/>
        <a:ln w="9525">
          <a:noFill/>
          <a:miter lim="800000"/>
          <a:headEnd/>
          <a:tailEnd/>
        </a:ln>
        <a:effec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tabSelected="1" view="pageLayout" zoomScaleNormal="130" workbookViewId="0">
      <selection activeCell="D2" sqref="D2"/>
    </sheetView>
  </sheetViews>
  <sheetFormatPr defaultColWidth="9.140625" defaultRowHeight="12.75" x14ac:dyDescent="0.2"/>
  <cols>
    <col min="1" max="1" width="19.28515625" style="111" customWidth="1"/>
    <col min="2" max="2" width="38.28515625" style="105" customWidth="1"/>
    <col min="3" max="3" width="19.42578125" style="105" customWidth="1"/>
    <col min="4" max="4" width="53.5703125" style="105" customWidth="1"/>
    <col min="5" max="6" width="7.140625" style="105" customWidth="1"/>
    <col min="7" max="7" width="40.5703125" style="105" customWidth="1"/>
    <col min="8" max="8" width="2.140625" style="105" hidden="1" customWidth="1"/>
    <col min="9" max="13" width="3.85546875" style="105" customWidth="1"/>
    <col min="14" max="16384" width="9.140625" style="105"/>
  </cols>
  <sheetData>
    <row r="1" spans="1:4" ht="30" customHeight="1" x14ac:dyDescent="0.2">
      <c r="A1" s="482" t="s">
        <v>1265</v>
      </c>
      <c r="B1" s="483"/>
      <c r="C1" s="483"/>
      <c r="D1" s="483"/>
    </row>
    <row r="2" spans="1:4" ht="65.25" customHeight="1" x14ac:dyDescent="0.2">
      <c r="A2" s="106" t="s">
        <v>650</v>
      </c>
      <c r="B2" s="107"/>
      <c r="C2" s="108" t="s">
        <v>125</v>
      </c>
      <c r="D2" s="107"/>
    </row>
    <row r="3" spans="1:4" ht="44.25" customHeight="1" x14ac:dyDescent="0.2">
      <c r="A3" s="109" t="s">
        <v>224</v>
      </c>
      <c r="B3" s="107"/>
      <c r="C3" s="108" t="s">
        <v>126</v>
      </c>
      <c r="D3" s="107"/>
    </row>
    <row r="4" spans="1:4" ht="38.25" customHeight="1" x14ac:dyDescent="0.2">
      <c r="A4" s="106" t="s">
        <v>127</v>
      </c>
      <c r="B4" s="107"/>
      <c r="C4" s="108" t="s">
        <v>128</v>
      </c>
      <c r="D4" s="107"/>
    </row>
    <row r="5" spans="1:4" ht="51" customHeight="1" x14ac:dyDescent="0.2">
      <c r="A5" s="106" t="s">
        <v>819</v>
      </c>
      <c r="B5" s="484"/>
      <c r="C5" s="485"/>
      <c r="D5" s="486"/>
    </row>
    <row r="6" spans="1:4" ht="34.5" customHeight="1" x14ac:dyDescent="0.2">
      <c r="A6" s="110" t="s">
        <v>1264</v>
      </c>
      <c r="B6" s="487"/>
      <c r="C6" s="488"/>
      <c r="D6" s="489"/>
    </row>
    <row r="23" ht="18.75" customHeight="1" x14ac:dyDescent="0.2"/>
  </sheetData>
  <mergeCells count="3">
    <mergeCell ref="A1:D1"/>
    <mergeCell ref="B5:D5"/>
    <mergeCell ref="B6:D6"/>
  </mergeCells>
  <pageMargins left="0.7" right="0.7" top="1.25" bottom="0.75" header="0.3" footer="0.3"/>
  <pageSetup paperSize="9" orientation="landscape" r:id="rId1"/>
  <headerFooter>
    <oddHeader>&amp;C&amp;"-,Bold"&amp;16MINISTRY OF FOREIGN AFFAIRS AND TOURISM
&amp;UDepartment of Tourism</oddHeader>
    <oddFooter>Page &amp;P of &amp;N</oddFooter>
  </headerFooter>
  <rowBreaks count="1" manualBreakCount="1">
    <brk id="1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view="pageLayout" topLeftCell="A25" zoomScaleNormal="130" workbookViewId="0">
      <selection activeCell="D32" sqref="D32"/>
    </sheetView>
  </sheetViews>
  <sheetFormatPr defaultColWidth="9.140625" defaultRowHeight="14.25" x14ac:dyDescent="0.25"/>
  <cols>
    <col min="1" max="1" width="6.7109375" style="104" customWidth="1"/>
    <col min="2" max="2" width="5.28515625" style="98" customWidth="1"/>
    <col min="3" max="3" width="51.42578125" style="98" customWidth="1"/>
    <col min="4" max="4" width="8.28515625" style="98" customWidth="1"/>
    <col min="5" max="5" width="7" style="98" customWidth="1"/>
    <col min="6" max="6" width="44.7109375" style="98" customWidth="1"/>
    <col min="7" max="11" width="3.85546875" style="98" customWidth="1"/>
    <col min="12" max="16384" width="9.140625" style="98"/>
  </cols>
  <sheetData>
    <row r="1" spans="1:15" ht="40.5" customHeight="1" x14ac:dyDescent="0.25">
      <c r="A1" s="328">
        <v>8</v>
      </c>
      <c r="B1" s="328"/>
      <c r="C1" s="328" t="s">
        <v>108</v>
      </c>
      <c r="D1" s="327" t="s">
        <v>111</v>
      </c>
      <c r="E1" s="328" t="s">
        <v>112</v>
      </c>
      <c r="F1" s="328" t="s">
        <v>113</v>
      </c>
      <c r="G1" s="328" t="s">
        <v>11</v>
      </c>
      <c r="H1" s="328" t="s">
        <v>12</v>
      </c>
      <c r="I1" s="328" t="s">
        <v>13</v>
      </c>
      <c r="J1" s="328" t="s">
        <v>14</v>
      </c>
      <c r="K1" s="328" t="s">
        <v>15</v>
      </c>
    </row>
    <row r="2" spans="1:15" ht="16.5" customHeight="1" x14ac:dyDescent="0.25">
      <c r="A2" s="102">
        <v>8.1</v>
      </c>
      <c r="B2" s="124"/>
      <c r="C2" s="101" t="s">
        <v>99</v>
      </c>
      <c r="D2" s="128"/>
      <c r="E2" s="164"/>
      <c r="F2" s="329"/>
      <c r="G2" s="103"/>
      <c r="H2" s="103"/>
      <c r="I2" s="103"/>
      <c r="J2" s="103"/>
      <c r="K2" s="103"/>
    </row>
    <row r="3" spans="1:15" ht="58.5" customHeight="1" x14ac:dyDescent="0.25">
      <c r="A3" s="102" t="s">
        <v>566</v>
      </c>
      <c r="B3" s="124" t="s">
        <v>0</v>
      </c>
      <c r="C3" s="100" t="s">
        <v>249</v>
      </c>
      <c r="D3" s="128" t="s">
        <v>2</v>
      </c>
      <c r="E3" s="219"/>
      <c r="F3" s="330"/>
      <c r="G3" s="103"/>
      <c r="H3" s="103"/>
      <c r="I3" s="103"/>
      <c r="J3" s="103"/>
      <c r="K3" s="103"/>
    </row>
    <row r="4" spans="1:15" ht="45" customHeight="1" x14ac:dyDescent="0.25">
      <c r="A4" s="102" t="s">
        <v>1240</v>
      </c>
      <c r="B4" s="124" t="s">
        <v>0</v>
      </c>
      <c r="C4" s="100" t="s">
        <v>766</v>
      </c>
      <c r="D4" s="128" t="s">
        <v>2</v>
      </c>
      <c r="E4" s="219"/>
      <c r="F4" s="330"/>
      <c r="G4" s="103"/>
      <c r="H4" s="103"/>
      <c r="I4" s="103"/>
      <c r="J4" s="103"/>
      <c r="K4" s="103"/>
    </row>
    <row r="5" spans="1:15" ht="45.75" customHeight="1" x14ac:dyDescent="0.25">
      <c r="A5" s="102" t="s">
        <v>567</v>
      </c>
      <c r="B5" s="124" t="s">
        <v>0</v>
      </c>
      <c r="C5" s="100" t="s">
        <v>250</v>
      </c>
      <c r="D5" s="128" t="s">
        <v>2</v>
      </c>
      <c r="E5" s="219"/>
      <c r="F5" s="100" t="s">
        <v>1087</v>
      </c>
      <c r="G5" s="103"/>
      <c r="H5" s="103"/>
      <c r="I5" s="103"/>
      <c r="J5" s="103"/>
      <c r="K5" s="103"/>
    </row>
    <row r="6" spans="1:15" ht="42.75" x14ac:dyDescent="0.25">
      <c r="A6" s="102" t="s">
        <v>568</v>
      </c>
      <c r="B6" s="124" t="s">
        <v>0</v>
      </c>
      <c r="C6" s="100" t="s">
        <v>251</v>
      </c>
      <c r="D6" s="128" t="s">
        <v>2</v>
      </c>
      <c r="E6" s="219"/>
      <c r="F6" s="330"/>
      <c r="G6" s="103"/>
      <c r="H6" s="103"/>
      <c r="I6" s="103"/>
      <c r="J6" s="103"/>
      <c r="K6" s="103"/>
    </row>
    <row r="7" spans="1:15" ht="33" customHeight="1" x14ac:dyDescent="0.25">
      <c r="A7" s="102" t="s">
        <v>569</v>
      </c>
      <c r="B7" s="124" t="s">
        <v>0</v>
      </c>
      <c r="C7" s="100" t="s">
        <v>205</v>
      </c>
      <c r="D7" s="128" t="s">
        <v>2</v>
      </c>
      <c r="E7" s="219"/>
      <c r="F7" s="330"/>
      <c r="G7" s="103"/>
      <c r="H7" s="103"/>
      <c r="I7" s="103"/>
      <c r="J7" s="103"/>
      <c r="K7" s="103"/>
    </row>
    <row r="8" spans="1:15" ht="33" customHeight="1" x14ac:dyDescent="0.25">
      <c r="A8" s="102" t="s">
        <v>570</v>
      </c>
      <c r="B8" s="124" t="s">
        <v>4</v>
      </c>
      <c r="C8" s="100" t="s">
        <v>818</v>
      </c>
      <c r="D8" s="128">
        <v>15</v>
      </c>
      <c r="E8" s="549"/>
      <c r="F8" s="330"/>
      <c r="G8" s="103"/>
      <c r="H8" s="103"/>
      <c r="I8" s="103"/>
      <c r="J8" s="103"/>
      <c r="K8" s="103"/>
    </row>
    <row r="9" spans="1:15" ht="33.6" customHeight="1" x14ac:dyDescent="0.25">
      <c r="A9" s="102" t="s">
        <v>571</v>
      </c>
      <c r="B9" s="124" t="s">
        <v>4</v>
      </c>
      <c r="C9" s="100" t="s">
        <v>817</v>
      </c>
      <c r="D9" s="128">
        <v>10</v>
      </c>
      <c r="E9" s="550"/>
      <c r="F9" s="330"/>
      <c r="G9" s="103"/>
      <c r="H9" s="103"/>
      <c r="I9" s="103"/>
      <c r="J9" s="103"/>
      <c r="K9" s="103"/>
    </row>
    <row r="10" spans="1:15" ht="30.75" customHeight="1" x14ac:dyDescent="0.25">
      <c r="A10" s="102" t="s">
        <v>572</v>
      </c>
      <c r="B10" s="124" t="s">
        <v>4</v>
      </c>
      <c r="C10" s="100" t="s">
        <v>767</v>
      </c>
      <c r="D10" s="128">
        <v>5</v>
      </c>
      <c r="E10" s="551"/>
      <c r="F10" s="330"/>
      <c r="G10" s="103"/>
      <c r="H10" s="103"/>
      <c r="I10" s="103"/>
      <c r="J10" s="103"/>
      <c r="K10" s="103"/>
    </row>
    <row r="11" spans="1:15" ht="57" x14ac:dyDescent="0.25">
      <c r="A11" s="102" t="s">
        <v>573</v>
      </c>
      <c r="B11" s="124" t="s">
        <v>4</v>
      </c>
      <c r="C11" s="100" t="s">
        <v>1238</v>
      </c>
      <c r="D11" s="128">
        <v>20</v>
      </c>
      <c r="E11" s="549"/>
      <c r="F11" s="330"/>
      <c r="G11" s="103"/>
      <c r="H11" s="103"/>
      <c r="I11" s="103"/>
      <c r="J11" s="103"/>
      <c r="K11" s="103"/>
    </row>
    <row r="12" spans="1:15" ht="60" customHeight="1" x14ac:dyDescent="0.25">
      <c r="A12" s="102" t="s">
        <v>574</v>
      </c>
      <c r="B12" s="124" t="s">
        <v>4</v>
      </c>
      <c r="C12" s="100" t="s">
        <v>1239</v>
      </c>
      <c r="D12" s="128">
        <v>15</v>
      </c>
      <c r="E12" s="550"/>
      <c r="F12" s="330"/>
      <c r="G12" s="103"/>
      <c r="H12" s="103"/>
      <c r="I12" s="103"/>
      <c r="J12" s="103"/>
      <c r="K12" s="103"/>
    </row>
    <row r="13" spans="1:15" ht="49.5" customHeight="1" x14ac:dyDescent="0.25">
      <c r="A13" s="102" t="s">
        <v>575</v>
      </c>
      <c r="B13" s="124" t="s">
        <v>4</v>
      </c>
      <c r="C13" s="100" t="s">
        <v>1088</v>
      </c>
      <c r="D13" s="128">
        <v>10</v>
      </c>
      <c r="E13" s="550"/>
      <c r="F13" s="330"/>
      <c r="G13" s="103"/>
      <c r="H13" s="103"/>
      <c r="I13" s="103"/>
      <c r="J13" s="103"/>
      <c r="K13" s="103"/>
    </row>
    <row r="14" spans="1:15" ht="42.75" x14ac:dyDescent="0.25">
      <c r="A14" s="102" t="s">
        <v>576</v>
      </c>
      <c r="B14" s="124" t="s">
        <v>4</v>
      </c>
      <c r="C14" s="100" t="s">
        <v>206</v>
      </c>
      <c r="D14" s="128">
        <v>5</v>
      </c>
      <c r="E14" s="550"/>
      <c r="F14" s="330"/>
      <c r="G14" s="103"/>
      <c r="H14" s="103"/>
      <c r="I14" s="103"/>
      <c r="J14" s="103"/>
      <c r="K14" s="103"/>
    </row>
    <row r="15" spans="1:15" x14ac:dyDescent="0.25">
      <c r="A15" s="102" t="s">
        <v>577</v>
      </c>
      <c r="B15" s="124" t="s">
        <v>4</v>
      </c>
      <c r="C15" s="100" t="s">
        <v>207</v>
      </c>
      <c r="D15" s="128">
        <v>0</v>
      </c>
      <c r="E15" s="550"/>
      <c r="F15" s="330"/>
      <c r="G15" s="103"/>
      <c r="H15" s="103"/>
      <c r="I15" s="103"/>
      <c r="J15" s="103"/>
      <c r="K15" s="103"/>
    </row>
    <row r="16" spans="1:15" s="333" customFormat="1" ht="17.25" customHeight="1" x14ac:dyDescent="0.25">
      <c r="A16" s="102"/>
      <c r="B16" s="287"/>
      <c r="C16" s="136" t="s">
        <v>9</v>
      </c>
      <c r="D16" s="221">
        <f>SUM(D8+D11)</f>
        <v>35</v>
      </c>
      <c r="E16" s="221">
        <f>SUM(E8+E11)</f>
        <v>0</v>
      </c>
      <c r="F16" s="332"/>
      <c r="G16" s="270"/>
      <c r="H16" s="270"/>
      <c r="I16" s="270"/>
      <c r="J16" s="270"/>
      <c r="K16" s="270"/>
      <c r="L16" s="225"/>
      <c r="M16" s="225"/>
      <c r="N16" s="225"/>
      <c r="O16" s="225"/>
    </row>
    <row r="17" spans="1:15" s="333" customFormat="1" ht="15" customHeight="1" x14ac:dyDescent="0.25">
      <c r="A17" s="102"/>
      <c r="B17" s="287"/>
      <c r="C17" s="136"/>
      <c r="D17" s="221"/>
      <c r="E17" s="331"/>
      <c r="F17" s="332"/>
      <c r="G17" s="270"/>
      <c r="H17" s="270"/>
      <c r="I17" s="270"/>
      <c r="J17" s="270"/>
      <c r="K17" s="270"/>
      <c r="L17" s="225"/>
      <c r="M17" s="225"/>
      <c r="N17" s="225"/>
      <c r="O17" s="225"/>
    </row>
    <row r="18" spans="1:15" ht="15" customHeight="1" x14ac:dyDescent="0.25">
      <c r="A18" s="102">
        <v>8.1999999999999993</v>
      </c>
      <c r="B18" s="124"/>
      <c r="C18" s="101" t="s">
        <v>100</v>
      </c>
      <c r="D18" s="128"/>
      <c r="E18" s="330"/>
      <c r="F18" s="330"/>
      <c r="G18" s="103"/>
      <c r="H18" s="103"/>
      <c r="I18" s="103"/>
      <c r="J18" s="103"/>
      <c r="K18" s="103"/>
    </row>
    <row r="19" spans="1:15" s="34" customFormat="1" ht="61.5" customHeight="1" x14ac:dyDescent="0.25">
      <c r="A19" s="199" t="s">
        <v>578</v>
      </c>
      <c r="B19" s="200" t="s">
        <v>4</v>
      </c>
      <c r="C19" s="155" t="s">
        <v>968</v>
      </c>
      <c r="D19" s="208">
        <v>20</v>
      </c>
      <c r="E19" s="552"/>
      <c r="F19" s="338"/>
      <c r="G19" s="209"/>
      <c r="H19" s="209"/>
      <c r="I19" s="209"/>
      <c r="J19" s="209"/>
      <c r="K19" s="209" t="s">
        <v>3</v>
      </c>
    </row>
    <row r="20" spans="1:15" s="34" customFormat="1" ht="48" customHeight="1" x14ac:dyDescent="0.25">
      <c r="A20" s="199" t="s">
        <v>579</v>
      </c>
      <c r="B20" s="200" t="s">
        <v>4</v>
      </c>
      <c r="C20" s="202" t="s">
        <v>969</v>
      </c>
      <c r="D20" s="208">
        <v>15</v>
      </c>
      <c r="E20" s="552"/>
      <c r="F20" s="338"/>
      <c r="G20" s="209"/>
      <c r="H20" s="209"/>
      <c r="I20" s="209"/>
      <c r="J20" s="209" t="s">
        <v>3</v>
      </c>
      <c r="K20" s="209"/>
    </row>
    <row r="21" spans="1:15" s="34" customFormat="1" ht="38.25" customHeight="1" x14ac:dyDescent="0.25">
      <c r="A21" s="199" t="s">
        <v>580</v>
      </c>
      <c r="B21" s="200" t="s">
        <v>4</v>
      </c>
      <c r="C21" s="202" t="s">
        <v>970</v>
      </c>
      <c r="D21" s="208">
        <v>10</v>
      </c>
      <c r="E21" s="552"/>
      <c r="F21" s="338"/>
      <c r="G21" s="209"/>
      <c r="H21" s="209"/>
      <c r="I21" s="209" t="s">
        <v>3</v>
      </c>
      <c r="J21" s="209"/>
      <c r="K21" s="209"/>
    </row>
    <row r="22" spans="1:15" s="34" customFormat="1" ht="31.9" customHeight="1" x14ac:dyDescent="0.25">
      <c r="A22" s="199" t="s">
        <v>581</v>
      </c>
      <c r="B22" s="200" t="s">
        <v>4</v>
      </c>
      <c r="C22" s="155" t="s">
        <v>775</v>
      </c>
      <c r="D22" s="208">
        <v>5</v>
      </c>
      <c r="E22" s="552"/>
      <c r="F22" s="338"/>
      <c r="G22" s="209"/>
      <c r="H22" s="209"/>
      <c r="I22" s="209"/>
      <c r="J22" s="209"/>
      <c r="K22" s="209"/>
    </row>
    <row r="23" spans="1:15" s="34" customFormat="1" ht="15" customHeight="1" x14ac:dyDescent="0.25">
      <c r="A23" s="199" t="s">
        <v>780</v>
      </c>
      <c r="B23" s="200" t="s">
        <v>4</v>
      </c>
      <c r="C23" s="155" t="s">
        <v>774</v>
      </c>
      <c r="D23" s="208">
        <v>0</v>
      </c>
      <c r="E23" s="552"/>
      <c r="F23" s="338"/>
      <c r="G23" s="209"/>
      <c r="H23" s="209"/>
      <c r="I23" s="209"/>
      <c r="J23" s="209"/>
      <c r="K23" s="209"/>
    </row>
    <row r="24" spans="1:15" ht="77.25" customHeight="1" x14ac:dyDescent="0.25">
      <c r="A24" s="199" t="s">
        <v>582</v>
      </c>
      <c r="B24" s="124" t="s">
        <v>4</v>
      </c>
      <c r="C24" s="100" t="s">
        <v>971</v>
      </c>
      <c r="D24" s="128">
        <v>10</v>
      </c>
      <c r="E24" s="334"/>
      <c r="F24" s="330"/>
      <c r="G24" s="103"/>
      <c r="H24" s="103"/>
      <c r="I24" s="103"/>
      <c r="J24" s="103"/>
      <c r="K24" s="103"/>
    </row>
    <row r="25" spans="1:15" x14ac:dyDescent="0.25">
      <c r="A25" s="102"/>
      <c r="B25" s="124"/>
      <c r="C25" s="136" t="s">
        <v>9</v>
      </c>
      <c r="D25" s="126">
        <f>SUM(D19+D24)</f>
        <v>30</v>
      </c>
      <c r="E25" s="126">
        <f>SUM(E19+E24)</f>
        <v>0</v>
      </c>
      <c r="F25" s="330"/>
      <c r="G25" s="103"/>
      <c r="H25" s="103"/>
      <c r="I25" s="103"/>
      <c r="J25" s="103"/>
      <c r="K25" s="103"/>
    </row>
    <row r="26" spans="1:15" ht="18.75" customHeight="1" x14ac:dyDescent="0.25">
      <c r="A26" s="102">
        <v>8.3000000000000007</v>
      </c>
      <c r="B26" s="124"/>
      <c r="C26" s="101" t="s">
        <v>109</v>
      </c>
      <c r="D26" s="128"/>
      <c r="E26" s="219"/>
      <c r="F26" s="330"/>
      <c r="G26" s="103"/>
      <c r="H26" s="103"/>
      <c r="I26" s="103"/>
      <c r="J26" s="103"/>
      <c r="K26" s="103"/>
    </row>
    <row r="27" spans="1:15" ht="61.5" customHeight="1" x14ac:dyDescent="0.25">
      <c r="A27" s="102" t="s">
        <v>583</v>
      </c>
      <c r="B27" s="124" t="s">
        <v>4</v>
      </c>
      <c r="C27" s="100" t="s">
        <v>786</v>
      </c>
      <c r="D27" s="128">
        <v>20</v>
      </c>
      <c r="E27" s="549"/>
      <c r="F27" s="330"/>
      <c r="G27" s="103"/>
      <c r="H27" s="103"/>
      <c r="I27" s="103"/>
      <c r="J27" s="103" t="s">
        <v>3</v>
      </c>
      <c r="K27" s="103" t="s">
        <v>3</v>
      </c>
    </row>
    <row r="28" spans="1:15" ht="19.5" customHeight="1" x14ac:dyDescent="0.25">
      <c r="A28" s="102" t="s">
        <v>584</v>
      </c>
      <c r="B28" s="124" t="s">
        <v>4</v>
      </c>
      <c r="C28" s="100" t="s">
        <v>787</v>
      </c>
      <c r="D28" s="128">
        <v>10</v>
      </c>
      <c r="E28" s="550"/>
      <c r="F28" s="330"/>
      <c r="G28" s="103"/>
      <c r="H28" s="103"/>
      <c r="I28" s="103" t="s">
        <v>3</v>
      </c>
      <c r="J28" s="103"/>
      <c r="K28" s="103"/>
    </row>
    <row r="29" spans="1:15" ht="19.5" customHeight="1" x14ac:dyDescent="0.25">
      <c r="A29" s="102" t="s">
        <v>585</v>
      </c>
      <c r="B29" s="126" t="s">
        <v>4</v>
      </c>
      <c r="C29" s="100" t="s">
        <v>208</v>
      </c>
      <c r="D29" s="128">
        <v>5</v>
      </c>
      <c r="E29" s="551"/>
      <c r="F29" s="330"/>
      <c r="G29" s="103"/>
      <c r="H29" s="103"/>
      <c r="I29" s="103"/>
      <c r="J29" s="103"/>
      <c r="K29" s="103"/>
    </row>
    <row r="30" spans="1:15" ht="16.5" customHeight="1" x14ac:dyDescent="0.25">
      <c r="A30" s="102" t="s">
        <v>586</v>
      </c>
      <c r="B30" s="126" t="s">
        <v>4</v>
      </c>
      <c r="C30" s="100" t="s">
        <v>788</v>
      </c>
      <c r="D30" s="128">
        <v>5</v>
      </c>
      <c r="E30" s="337"/>
      <c r="F30" s="330"/>
      <c r="G30" s="103"/>
      <c r="H30" s="103"/>
      <c r="I30" s="103"/>
      <c r="J30" s="103"/>
      <c r="K30" s="103"/>
    </row>
    <row r="31" spans="1:15" ht="42.75" x14ac:dyDescent="0.25">
      <c r="A31" s="102" t="s">
        <v>587</v>
      </c>
      <c r="B31" s="164" t="s">
        <v>4</v>
      </c>
      <c r="C31" s="100" t="s">
        <v>776</v>
      </c>
      <c r="D31" s="128">
        <v>10</v>
      </c>
      <c r="E31" s="103"/>
      <c r="F31" s="103"/>
      <c r="G31" s="103"/>
      <c r="H31" s="103"/>
      <c r="I31" s="103"/>
      <c r="J31" s="103"/>
      <c r="K31" s="103"/>
    </row>
    <row r="32" spans="1:15" ht="18" customHeight="1" x14ac:dyDescent="0.25">
      <c r="A32" s="325"/>
      <c r="B32" s="103"/>
      <c r="C32" s="136" t="s">
        <v>62</v>
      </c>
      <c r="D32" s="481" t="s">
        <v>1279</v>
      </c>
      <c r="E32" s="126">
        <f>SUM(E27+E31+E30)</f>
        <v>0</v>
      </c>
      <c r="F32" s="103"/>
      <c r="G32" s="103"/>
      <c r="H32" s="103"/>
      <c r="I32" s="103"/>
      <c r="J32" s="103"/>
      <c r="K32" s="103"/>
    </row>
  </sheetData>
  <mergeCells count="4">
    <mergeCell ref="E11:E15"/>
    <mergeCell ref="E27:E29"/>
    <mergeCell ref="E8:E10"/>
    <mergeCell ref="E19:E23"/>
  </mergeCells>
  <pageMargins left="0.25" right="0.25" top="0.75" bottom="0.75" header="0.3" footer="0.3"/>
  <pageSetup paperSize="9" orientation="landscape" r:id="rId1"/>
  <headerFooter>
    <oddHeader>&amp;C&amp;"-,Bold Italic"&amp;14Island Resort - Section Eight- &amp;A</oddHeader>
  </headerFooter>
  <rowBreaks count="1" manualBreakCount="1">
    <brk id="2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8"/>
  <sheetViews>
    <sheetView view="pageLayout" topLeftCell="A73" zoomScaleNormal="130" workbookViewId="0">
      <selection activeCell="C31" sqref="C31"/>
    </sheetView>
  </sheetViews>
  <sheetFormatPr defaultColWidth="9.140625" defaultRowHeight="14.25" x14ac:dyDescent="0.25"/>
  <cols>
    <col min="1" max="1" width="5.42578125" style="104" customWidth="1"/>
    <col min="2" max="2" width="6.5703125" style="98" customWidth="1"/>
    <col min="3" max="3" width="50.42578125" style="98" customWidth="1"/>
    <col min="4" max="4" width="8" style="98" customWidth="1"/>
    <col min="5" max="5" width="7.28515625" style="98" customWidth="1"/>
    <col min="6" max="6" width="43.5703125" style="98" customWidth="1"/>
    <col min="7" max="11" width="3.85546875" style="98" customWidth="1"/>
    <col min="12" max="16384" width="9.140625" style="98"/>
  </cols>
  <sheetData>
    <row r="1" spans="1:12" ht="28.5" x14ac:dyDescent="0.25">
      <c r="A1" s="340">
        <v>9</v>
      </c>
      <c r="B1" s="340"/>
      <c r="C1" s="340" t="s">
        <v>131</v>
      </c>
      <c r="D1" s="339" t="s">
        <v>111</v>
      </c>
      <c r="E1" s="341" t="s">
        <v>112</v>
      </c>
      <c r="F1" s="340" t="s">
        <v>113</v>
      </c>
      <c r="G1" s="340" t="s">
        <v>11</v>
      </c>
      <c r="H1" s="340" t="s">
        <v>12</v>
      </c>
      <c r="I1" s="340" t="s">
        <v>13</v>
      </c>
      <c r="J1" s="340" t="s">
        <v>14</v>
      </c>
      <c r="K1" s="340" t="s">
        <v>15</v>
      </c>
    </row>
    <row r="2" spans="1:12" x14ac:dyDescent="0.25">
      <c r="A2" s="102">
        <v>9.1</v>
      </c>
      <c r="B2" s="130"/>
      <c r="C2" s="176" t="s">
        <v>110</v>
      </c>
      <c r="D2" s="307"/>
      <c r="E2" s="132"/>
      <c r="F2" s="132"/>
      <c r="G2" s="103"/>
      <c r="H2" s="103"/>
      <c r="I2" s="103"/>
      <c r="J2" s="103"/>
      <c r="K2" s="103"/>
    </row>
    <row r="3" spans="1:12" ht="42.75" x14ac:dyDescent="0.25">
      <c r="A3" s="102" t="s">
        <v>588</v>
      </c>
      <c r="B3" s="130" t="s">
        <v>0</v>
      </c>
      <c r="C3" s="139" t="s">
        <v>209</v>
      </c>
      <c r="D3" s="342" t="s">
        <v>2</v>
      </c>
      <c r="E3" s="140"/>
      <c r="F3" s="140"/>
      <c r="G3" s="270"/>
      <c r="H3" s="270"/>
      <c r="I3" s="270"/>
      <c r="J3" s="270"/>
      <c r="K3" s="270"/>
    </row>
    <row r="4" spans="1:12" x14ac:dyDescent="0.25">
      <c r="A4" s="102" t="s">
        <v>589</v>
      </c>
      <c r="B4" s="130" t="s">
        <v>0</v>
      </c>
      <c r="C4" s="139" t="s">
        <v>252</v>
      </c>
      <c r="D4" s="342" t="s">
        <v>2</v>
      </c>
      <c r="E4" s="140"/>
      <c r="F4" s="140"/>
      <c r="G4" s="270"/>
      <c r="H4" s="270"/>
      <c r="I4" s="270"/>
      <c r="J4" s="270"/>
      <c r="K4" s="270"/>
      <c r="L4" s="225"/>
    </row>
    <row r="5" spans="1:12" ht="71.25" x14ac:dyDescent="0.25">
      <c r="A5" s="102" t="s">
        <v>590</v>
      </c>
      <c r="B5" s="130" t="s">
        <v>0</v>
      </c>
      <c r="C5" s="139" t="s">
        <v>1245</v>
      </c>
      <c r="D5" s="342" t="s">
        <v>2</v>
      </c>
      <c r="E5" s="140"/>
      <c r="F5" s="140"/>
      <c r="G5" s="270"/>
      <c r="H5" s="270"/>
      <c r="I5" s="270"/>
      <c r="J5" s="270"/>
      <c r="K5" s="270"/>
      <c r="L5" s="225"/>
    </row>
    <row r="6" spans="1:12" ht="28.5" x14ac:dyDescent="0.25">
      <c r="A6" s="102" t="s">
        <v>591</v>
      </c>
      <c r="B6" s="130" t="s">
        <v>0</v>
      </c>
      <c r="C6" s="139" t="s">
        <v>210</v>
      </c>
      <c r="D6" s="342" t="s">
        <v>2</v>
      </c>
      <c r="E6" s="140"/>
      <c r="F6" s="140"/>
      <c r="G6" s="270"/>
      <c r="H6" s="270"/>
      <c r="I6" s="270"/>
      <c r="J6" s="270"/>
      <c r="K6" s="270"/>
      <c r="L6" s="225"/>
    </row>
    <row r="7" spans="1:12" ht="28.5" x14ac:dyDescent="0.25">
      <c r="A7" s="102" t="s">
        <v>592</v>
      </c>
      <c r="B7" s="124" t="s">
        <v>0</v>
      </c>
      <c r="C7" s="139" t="s">
        <v>1246</v>
      </c>
      <c r="D7" s="342" t="s">
        <v>2</v>
      </c>
      <c r="E7" s="140"/>
      <c r="F7" s="140"/>
      <c r="G7" s="270"/>
      <c r="H7" s="270"/>
      <c r="I7" s="270"/>
      <c r="J7" s="270"/>
      <c r="K7" s="270"/>
      <c r="L7" s="225"/>
    </row>
    <row r="8" spans="1:12" ht="28.5" x14ac:dyDescent="0.25">
      <c r="A8" s="102" t="s">
        <v>593</v>
      </c>
      <c r="B8" s="124" t="s">
        <v>0</v>
      </c>
      <c r="C8" s="139" t="s">
        <v>211</v>
      </c>
      <c r="D8" s="342">
        <v>20</v>
      </c>
      <c r="E8" s="498"/>
      <c r="F8" s="140"/>
      <c r="G8" s="270"/>
      <c r="H8" s="270"/>
      <c r="I8" s="270"/>
      <c r="J8" s="270"/>
      <c r="K8" s="270"/>
      <c r="L8" s="225"/>
    </row>
    <row r="9" spans="1:12" x14ac:dyDescent="0.25">
      <c r="A9" s="102" t="s">
        <v>594</v>
      </c>
      <c r="B9" s="124" t="s">
        <v>0</v>
      </c>
      <c r="C9" s="100" t="s">
        <v>777</v>
      </c>
      <c r="D9" s="125">
        <v>10</v>
      </c>
      <c r="E9" s="525"/>
      <c r="F9" s="128"/>
      <c r="G9" s="103"/>
      <c r="H9" s="103"/>
      <c r="I9" s="103"/>
      <c r="J9" s="103"/>
      <c r="K9" s="103"/>
    </row>
    <row r="10" spans="1:12" ht="28.5" x14ac:dyDescent="0.25">
      <c r="A10" s="102" t="s">
        <v>595</v>
      </c>
      <c r="B10" s="124" t="s">
        <v>4</v>
      </c>
      <c r="C10" s="100" t="s">
        <v>1247</v>
      </c>
      <c r="D10" s="125">
        <v>25</v>
      </c>
      <c r="E10" s="128"/>
      <c r="F10" s="128"/>
      <c r="G10" s="103"/>
      <c r="H10" s="103"/>
      <c r="I10" s="103"/>
      <c r="J10" s="103"/>
      <c r="K10" s="103"/>
    </row>
    <row r="11" spans="1:12" x14ac:dyDescent="0.25">
      <c r="A11" s="325"/>
      <c r="B11" s="126"/>
      <c r="C11" s="272" t="s">
        <v>9</v>
      </c>
      <c r="D11" s="126">
        <f>SUM(D8+D10)</f>
        <v>45</v>
      </c>
      <c r="E11" s="126">
        <f>SUM(E8+E10)</f>
        <v>0</v>
      </c>
      <c r="F11" s="128"/>
      <c r="G11" s="103"/>
      <c r="H11" s="103"/>
      <c r="I11" s="103"/>
      <c r="J11" s="103"/>
      <c r="K11" s="103"/>
    </row>
    <row r="12" spans="1:12" x14ac:dyDescent="0.25">
      <c r="A12" s="325"/>
      <c r="B12" s="126"/>
      <c r="C12" s="100"/>
      <c r="D12" s="128"/>
      <c r="E12" s="128"/>
      <c r="F12" s="128"/>
      <c r="G12" s="103"/>
      <c r="H12" s="103"/>
      <c r="I12" s="103"/>
      <c r="J12" s="103"/>
      <c r="K12" s="103"/>
    </row>
    <row r="13" spans="1:12" x14ac:dyDescent="0.25">
      <c r="A13" s="102">
        <v>9.1999999999999993</v>
      </c>
      <c r="B13" s="126"/>
      <c r="C13" s="101" t="s">
        <v>103</v>
      </c>
      <c r="D13" s="128"/>
      <c r="E13" s="164"/>
      <c r="F13" s="329"/>
      <c r="G13" s="103"/>
      <c r="H13" s="103"/>
      <c r="I13" s="103"/>
      <c r="J13" s="103"/>
      <c r="K13" s="103"/>
    </row>
    <row r="14" spans="1:12" ht="57" x14ac:dyDescent="0.25">
      <c r="A14" s="199" t="s">
        <v>596</v>
      </c>
      <c r="B14" s="200" t="s">
        <v>4</v>
      </c>
      <c r="C14" s="155" t="s">
        <v>972</v>
      </c>
      <c r="D14" s="208">
        <v>10</v>
      </c>
      <c r="E14" s="322"/>
      <c r="F14" s="265"/>
      <c r="G14" s="209"/>
      <c r="H14" s="209"/>
      <c r="I14" s="209" t="s">
        <v>3</v>
      </c>
      <c r="J14" s="209" t="s">
        <v>3</v>
      </c>
      <c r="K14" s="209" t="s">
        <v>3</v>
      </c>
    </row>
    <row r="15" spans="1:12" ht="28.5" x14ac:dyDescent="0.25">
      <c r="A15" s="199" t="s">
        <v>597</v>
      </c>
      <c r="B15" s="200" t="s">
        <v>4</v>
      </c>
      <c r="C15" s="155" t="s">
        <v>973</v>
      </c>
      <c r="D15" s="208">
        <v>10</v>
      </c>
      <c r="E15" s="322"/>
      <c r="F15" s="265"/>
      <c r="G15" s="209"/>
      <c r="H15" s="209"/>
      <c r="I15" s="209"/>
      <c r="J15" s="209" t="s">
        <v>3</v>
      </c>
      <c r="K15" s="209" t="s">
        <v>3</v>
      </c>
    </row>
    <row r="16" spans="1:12" ht="42.75" x14ac:dyDescent="0.25">
      <c r="A16" s="199" t="s">
        <v>598</v>
      </c>
      <c r="B16" s="200" t="s">
        <v>4</v>
      </c>
      <c r="C16" s="155" t="s">
        <v>974</v>
      </c>
      <c r="D16" s="208">
        <v>10</v>
      </c>
      <c r="E16" s="322"/>
      <c r="F16" s="265"/>
      <c r="G16" s="209"/>
      <c r="H16" s="209"/>
      <c r="I16" s="209"/>
      <c r="J16" s="209"/>
      <c r="K16" s="209"/>
    </row>
    <row r="17" spans="1:11" x14ac:dyDescent="0.25">
      <c r="A17" s="199" t="s">
        <v>599</v>
      </c>
      <c r="B17" s="200" t="s">
        <v>4</v>
      </c>
      <c r="C17" s="155" t="s">
        <v>212</v>
      </c>
      <c r="D17" s="208">
        <v>10</v>
      </c>
      <c r="E17" s="322"/>
      <c r="F17" s="265"/>
      <c r="G17" s="209"/>
      <c r="H17" s="209"/>
      <c r="I17" s="209"/>
      <c r="J17" s="209"/>
      <c r="K17" s="209"/>
    </row>
    <row r="18" spans="1:11" ht="42.75" x14ac:dyDescent="0.25">
      <c r="A18" s="199" t="s">
        <v>600</v>
      </c>
      <c r="B18" s="200" t="s">
        <v>4</v>
      </c>
      <c r="C18" s="155" t="s">
        <v>975</v>
      </c>
      <c r="D18" s="208">
        <v>5</v>
      </c>
      <c r="E18" s="322"/>
      <c r="F18" s="265"/>
      <c r="G18" s="209"/>
      <c r="H18" s="209"/>
      <c r="I18" s="209"/>
      <c r="J18" s="209" t="s">
        <v>3</v>
      </c>
      <c r="K18" s="209" t="s">
        <v>3</v>
      </c>
    </row>
    <row r="19" spans="1:11" x14ac:dyDescent="0.25">
      <c r="A19" s="325"/>
      <c r="B19" s="124"/>
      <c r="C19" s="136" t="s">
        <v>9</v>
      </c>
      <c r="D19" s="126">
        <f>SUM(D14:D18)</f>
        <v>45</v>
      </c>
      <c r="E19" s="126">
        <f>SUM(E14:E18)</f>
        <v>0</v>
      </c>
      <c r="F19" s="329"/>
      <c r="G19" s="103"/>
      <c r="H19" s="103"/>
      <c r="I19" s="103"/>
      <c r="J19" s="103"/>
      <c r="K19" s="103"/>
    </row>
    <row r="20" spans="1:11" x14ac:dyDescent="0.25">
      <c r="A20" s="325"/>
      <c r="B20" s="124"/>
      <c r="C20" s="136"/>
      <c r="D20" s="126"/>
      <c r="E20" s="124"/>
      <c r="F20" s="329"/>
      <c r="G20" s="103"/>
      <c r="H20" s="103"/>
      <c r="I20" s="103"/>
      <c r="J20" s="103"/>
      <c r="K20" s="103"/>
    </row>
    <row r="21" spans="1:11" x14ac:dyDescent="0.25">
      <c r="A21" s="102">
        <v>9.3000000000000007</v>
      </c>
      <c r="B21" s="124"/>
      <c r="C21" s="101" t="s">
        <v>104</v>
      </c>
      <c r="D21" s="128"/>
      <c r="E21" s="301"/>
      <c r="F21" s="128"/>
      <c r="G21" s="103"/>
      <c r="H21" s="103"/>
      <c r="I21" s="103"/>
      <c r="J21" s="103"/>
      <c r="K21" s="103"/>
    </row>
    <row r="22" spans="1:11" ht="57" x14ac:dyDescent="0.25">
      <c r="A22" s="102" t="s">
        <v>601</v>
      </c>
      <c r="B22" s="124" t="s">
        <v>4</v>
      </c>
      <c r="C22" s="131" t="s">
        <v>1089</v>
      </c>
      <c r="D22" s="132" t="s">
        <v>2</v>
      </c>
      <c r="E22" s="301"/>
      <c r="F22" s="128"/>
      <c r="G22" s="103"/>
      <c r="H22" s="103"/>
      <c r="I22" s="103"/>
      <c r="J22" s="103"/>
      <c r="K22" s="103"/>
    </row>
    <row r="23" spans="1:11" x14ac:dyDescent="0.25">
      <c r="A23" s="102" t="s">
        <v>602</v>
      </c>
      <c r="B23" s="124" t="s">
        <v>4</v>
      </c>
      <c r="C23" s="100" t="s">
        <v>778</v>
      </c>
      <c r="D23" s="128">
        <v>10</v>
      </c>
      <c r="E23" s="336"/>
      <c r="F23" s="330"/>
      <c r="G23" s="103"/>
      <c r="H23" s="103"/>
      <c r="I23" s="103"/>
      <c r="J23" s="103"/>
      <c r="K23" s="103"/>
    </row>
    <row r="24" spans="1:11" x14ac:dyDescent="0.25">
      <c r="A24" s="102" t="s">
        <v>603</v>
      </c>
      <c r="B24" s="130" t="s">
        <v>4</v>
      </c>
      <c r="C24" s="131" t="s">
        <v>213</v>
      </c>
      <c r="D24" s="132">
        <v>15</v>
      </c>
      <c r="E24" s="343"/>
      <c r="F24" s="132"/>
      <c r="G24" s="133"/>
      <c r="H24" s="103"/>
      <c r="I24" s="103"/>
      <c r="J24" s="103"/>
      <c r="K24" s="103"/>
    </row>
    <row r="25" spans="1:11" x14ac:dyDescent="0.25">
      <c r="A25" s="102" t="s">
        <v>604</v>
      </c>
      <c r="B25" s="130" t="s">
        <v>4</v>
      </c>
      <c r="C25" s="141" t="s">
        <v>809</v>
      </c>
      <c r="D25" s="142">
        <v>20</v>
      </c>
      <c r="E25" s="343"/>
      <c r="F25" s="132"/>
      <c r="G25" s="133" t="s">
        <v>3</v>
      </c>
      <c r="H25" s="103" t="s">
        <v>3</v>
      </c>
      <c r="I25" s="103" t="s">
        <v>3</v>
      </c>
      <c r="J25" s="103" t="s">
        <v>3</v>
      </c>
      <c r="K25" s="103" t="s">
        <v>3</v>
      </c>
    </row>
    <row r="26" spans="1:11" x14ac:dyDescent="0.25">
      <c r="A26" s="102" t="s">
        <v>605</v>
      </c>
      <c r="B26" s="130" t="s">
        <v>4</v>
      </c>
      <c r="C26" s="141" t="s">
        <v>214</v>
      </c>
      <c r="D26" s="142">
        <v>15</v>
      </c>
      <c r="E26" s="343"/>
      <c r="F26" s="132"/>
      <c r="G26" s="133"/>
      <c r="H26" s="103"/>
      <c r="I26" s="103"/>
      <c r="J26" s="103" t="s">
        <v>3</v>
      </c>
      <c r="K26" s="103" t="s">
        <v>3</v>
      </c>
    </row>
    <row r="27" spans="1:11" x14ac:dyDescent="0.25">
      <c r="A27" s="325"/>
      <c r="B27" s="130"/>
      <c r="C27" s="188" t="s">
        <v>9</v>
      </c>
      <c r="D27" s="177">
        <f>SUM(D23:D26)</f>
        <v>60</v>
      </c>
      <c r="E27" s="177">
        <f>SUM(E23:E26)</f>
        <v>0</v>
      </c>
      <c r="F27" s="132"/>
      <c r="G27" s="133"/>
      <c r="H27" s="103"/>
      <c r="I27" s="103"/>
      <c r="J27" s="103"/>
      <c r="K27" s="103"/>
    </row>
    <row r="28" spans="1:11" x14ac:dyDescent="0.25">
      <c r="A28" s="325"/>
      <c r="B28" s="124"/>
      <c r="C28" s="100"/>
      <c r="D28" s="128"/>
      <c r="E28" s="343"/>
      <c r="F28" s="132"/>
      <c r="G28" s="133"/>
      <c r="H28" s="103"/>
      <c r="I28" s="103"/>
      <c r="J28" s="103"/>
      <c r="K28" s="103"/>
    </row>
    <row r="29" spans="1:11" x14ac:dyDescent="0.25">
      <c r="A29" s="102">
        <v>9.4</v>
      </c>
      <c r="B29" s="124"/>
      <c r="C29" s="176" t="s">
        <v>105</v>
      </c>
      <c r="D29" s="132"/>
      <c r="E29" s="301"/>
      <c r="F29" s="128"/>
      <c r="G29" s="103"/>
      <c r="H29" s="103"/>
      <c r="I29" s="103"/>
      <c r="J29" s="103"/>
      <c r="K29" s="103"/>
    </row>
    <row r="30" spans="1:11" ht="28.5" x14ac:dyDescent="0.25">
      <c r="A30" s="102" t="s">
        <v>606</v>
      </c>
      <c r="B30" s="124" t="s">
        <v>0</v>
      </c>
      <c r="C30" s="131" t="s">
        <v>1248</v>
      </c>
      <c r="D30" s="132" t="s">
        <v>2</v>
      </c>
      <c r="E30" s="128"/>
      <c r="F30" s="128"/>
      <c r="G30" s="103"/>
      <c r="H30" s="103"/>
      <c r="I30" s="103"/>
      <c r="J30" s="103"/>
      <c r="K30" s="103"/>
    </row>
    <row r="31" spans="1:11" x14ac:dyDescent="0.25">
      <c r="A31" s="102">
        <v>9.5</v>
      </c>
      <c r="B31" s="124"/>
      <c r="C31" s="101" t="s">
        <v>101</v>
      </c>
      <c r="D31" s="128"/>
      <c r="E31" s="335"/>
      <c r="F31" s="329"/>
      <c r="G31" s="103"/>
      <c r="H31" s="103"/>
      <c r="I31" s="103"/>
      <c r="J31" s="103"/>
      <c r="K31" s="103"/>
    </row>
    <row r="32" spans="1:11" ht="85.5" x14ac:dyDescent="0.25">
      <c r="A32" s="102" t="s">
        <v>607</v>
      </c>
      <c r="B32" s="124" t="s">
        <v>4</v>
      </c>
      <c r="C32" s="100" t="s">
        <v>779</v>
      </c>
      <c r="D32" s="128" t="s">
        <v>2</v>
      </c>
      <c r="E32" s="344"/>
      <c r="F32" s="329"/>
      <c r="G32" s="103"/>
      <c r="H32" s="103"/>
      <c r="I32" s="103"/>
      <c r="J32" s="103"/>
      <c r="K32" s="103"/>
    </row>
    <row r="33" spans="1:11" ht="71.25" x14ac:dyDescent="0.25">
      <c r="A33" s="102" t="s">
        <v>608</v>
      </c>
      <c r="B33" s="124" t="s">
        <v>4</v>
      </c>
      <c r="C33" s="100" t="s">
        <v>1249</v>
      </c>
      <c r="D33" s="128">
        <v>10</v>
      </c>
      <c r="E33" s="369"/>
      <c r="F33" s="329"/>
      <c r="G33" s="103"/>
      <c r="H33" s="103"/>
      <c r="I33" s="103"/>
      <c r="J33" s="103"/>
      <c r="K33" s="103"/>
    </row>
    <row r="34" spans="1:11" ht="28.5" x14ac:dyDescent="0.25">
      <c r="A34" s="102" t="s">
        <v>1149</v>
      </c>
      <c r="B34" s="124" t="s">
        <v>4</v>
      </c>
      <c r="C34" s="100" t="s">
        <v>215</v>
      </c>
      <c r="D34" s="128">
        <v>10</v>
      </c>
      <c r="E34" s="549"/>
      <c r="F34" s="330"/>
      <c r="G34" s="103"/>
      <c r="H34" s="103"/>
      <c r="I34" s="103"/>
      <c r="J34" s="103"/>
      <c r="K34" s="103"/>
    </row>
    <row r="35" spans="1:11" ht="28.5" x14ac:dyDescent="0.25">
      <c r="A35" s="102" t="s">
        <v>609</v>
      </c>
      <c r="B35" s="124" t="s">
        <v>4</v>
      </c>
      <c r="C35" s="100" t="s">
        <v>216</v>
      </c>
      <c r="D35" s="128">
        <v>5</v>
      </c>
      <c r="E35" s="551"/>
      <c r="F35" s="330"/>
      <c r="G35" s="103"/>
      <c r="H35" s="103"/>
      <c r="I35" s="103"/>
      <c r="J35" s="103"/>
      <c r="K35" s="103"/>
    </row>
    <row r="36" spans="1:11" x14ac:dyDescent="0.25">
      <c r="A36" s="102" t="s">
        <v>610</v>
      </c>
      <c r="B36" s="124" t="s">
        <v>4</v>
      </c>
      <c r="C36" s="100" t="s">
        <v>217</v>
      </c>
      <c r="D36" s="128">
        <v>5</v>
      </c>
      <c r="E36" s="301"/>
      <c r="F36" s="330"/>
      <c r="G36" s="103"/>
      <c r="H36" s="103"/>
      <c r="I36" s="103"/>
      <c r="J36" s="103"/>
      <c r="K36" s="103"/>
    </row>
    <row r="37" spans="1:11" ht="42.75" x14ac:dyDescent="0.25">
      <c r="A37" s="102" t="s">
        <v>611</v>
      </c>
      <c r="B37" s="124" t="s">
        <v>4</v>
      </c>
      <c r="C37" s="100" t="s">
        <v>976</v>
      </c>
      <c r="D37" s="128" t="s">
        <v>2</v>
      </c>
      <c r="E37" s="336"/>
      <c r="F37" s="330"/>
      <c r="G37" s="103"/>
      <c r="H37" s="103"/>
      <c r="I37" s="103"/>
      <c r="J37" s="103"/>
      <c r="K37" s="103"/>
    </row>
    <row r="38" spans="1:11" ht="42.75" x14ac:dyDescent="0.25">
      <c r="A38" s="102" t="s">
        <v>612</v>
      </c>
      <c r="B38" s="124" t="s">
        <v>4</v>
      </c>
      <c r="C38" s="155" t="s">
        <v>977</v>
      </c>
      <c r="D38" s="128" t="s">
        <v>2</v>
      </c>
      <c r="E38" s="336"/>
      <c r="F38" s="330"/>
      <c r="G38" s="103"/>
      <c r="H38" s="103"/>
      <c r="I38" s="103"/>
      <c r="J38" s="103"/>
      <c r="K38" s="103"/>
    </row>
    <row r="39" spans="1:11" ht="42.75" x14ac:dyDescent="0.25">
      <c r="A39" s="102" t="s">
        <v>1150</v>
      </c>
      <c r="B39" s="124" t="s">
        <v>4</v>
      </c>
      <c r="C39" s="100" t="s">
        <v>978</v>
      </c>
      <c r="D39" s="128" t="s">
        <v>2</v>
      </c>
      <c r="E39" s="336"/>
      <c r="F39" s="330"/>
      <c r="G39" s="103"/>
      <c r="H39" s="103"/>
      <c r="I39" s="103"/>
      <c r="J39" s="103"/>
      <c r="K39" s="103"/>
    </row>
    <row r="40" spans="1:11" ht="28.5" x14ac:dyDescent="0.25">
      <c r="A40" s="102" t="s">
        <v>1151</v>
      </c>
      <c r="B40" s="124" t="s">
        <v>4</v>
      </c>
      <c r="C40" s="100" t="s">
        <v>253</v>
      </c>
      <c r="D40" s="128" t="s">
        <v>2</v>
      </c>
      <c r="E40" s="336"/>
      <c r="F40" s="330"/>
      <c r="G40" s="103"/>
      <c r="H40" s="103"/>
      <c r="I40" s="103"/>
      <c r="J40" s="103"/>
      <c r="K40" s="103"/>
    </row>
    <row r="41" spans="1:11" ht="42.75" x14ac:dyDescent="0.25">
      <c r="A41" s="102" t="s">
        <v>613</v>
      </c>
      <c r="B41" s="124" t="s">
        <v>4</v>
      </c>
      <c r="C41" s="100" t="s">
        <v>254</v>
      </c>
      <c r="D41" s="128" t="s">
        <v>2</v>
      </c>
      <c r="E41" s="336"/>
      <c r="F41" s="330"/>
      <c r="G41" s="103"/>
      <c r="H41" s="103"/>
      <c r="I41" s="103"/>
      <c r="J41" s="103"/>
      <c r="K41" s="103"/>
    </row>
    <row r="42" spans="1:11" x14ac:dyDescent="0.25">
      <c r="A42" s="102" t="s">
        <v>614</v>
      </c>
      <c r="B42" s="124" t="s">
        <v>4</v>
      </c>
      <c r="C42" s="100" t="s">
        <v>1241</v>
      </c>
      <c r="D42" s="128">
        <v>10</v>
      </c>
      <c r="E42" s="336"/>
      <c r="F42" s="330"/>
      <c r="G42" s="103"/>
      <c r="H42" s="103"/>
      <c r="I42" s="103"/>
      <c r="J42" s="103"/>
      <c r="K42" s="103"/>
    </row>
    <row r="43" spans="1:11" s="348" customFormat="1" x14ac:dyDescent="0.25">
      <c r="A43" s="102" t="s">
        <v>615</v>
      </c>
      <c r="B43" s="124" t="s">
        <v>4</v>
      </c>
      <c r="C43" s="100" t="s">
        <v>781</v>
      </c>
      <c r="D43" s="128">
        <v>5</v>
      </c>
      <c r="E43" s="345"/>
      <c r="F43" s="346"/>
      <c r="G43" s="347"/>
      <c r="H43" s="347"/>
      <c r="I43" s="347"/>
      <c r="J43" s="347"/>
      <c r="K43" s="347"/>
    </row>
    <row r="44" spans="1:11" s="348" customFormat="1" ht="28.5" x14ac:dyDescent="0.25">
      <c r="A44" s="102" t="s">
        <v>616</v>
      </c>
      <c r="B44" s="180" t="s">
        <v>4</v>
      </c>
      <c r="C44" s="100" t="s">
        <v>218</v>
      </c>
      <c r="D44" s="128">
        <v>5</v>
      </c>
      <c r="E44" s="128"/>
      <c r="F44" s="346"/>
      <c r="G44" s="347"/>
      <c r="H44" s="347"/>
      <c r="I44" s="347"/>
      <c r="J44" s="347"/>
      <c r="K44" s="347"/>
    </row>
    <row r="45" spans="1:11" x14ac:dyDescent="0.25">
      <c r="A45" s="102" t="s">
        <v>617</v>
      </c>
      <c r="B45" s="124" t="s">
        <v>4</v>
      </c>
      <c r="C45" s="100" t="s">
        <v>219</v>
      </c>
      <c r="D45" s="128">
        <v>5</v>
      </c>
      <c r="E45" s="336"/>
      <c r="F45" s="329"/>
      <c r="G45" s="103"/>
      <c r="H45" s="103"/>
      <c r="I45" s="103"/>
      <c r="J45" s="103"/>
      <c r="K45" s="103"/>
    </row>
    <row r="46" spans="1:11" x14ac:dyDescent="0.25">
      <c r="A46" s="102"/>
      <c r="B46" s="124"/>
      <c r="C46" s="136" t="s">
        <v>9</v>
      </c>
      <c r="D46" s="126">
        <f>SUM(D45+D44+D43+D42+D36+D34+D33)</f>
        <v>50</v>
      </c>
      <c r="E46" s="126">
        <f>SUM(E45+E44+E43+E42+E36+E34+E33)</f>
        <v>0</v>
      </c>
      <c r="F46" s="329"/>
      <c r="G46" s="103"/>
      <c r="H46" s="103"/>
      <c r="I46" s="103"/>
      <c r="J46" s="103"/>
      <c r="K46" s="103"/>
    </row>
    <row r="47" spans="1:11" x14ac:dyDescent="0.25">
      <c r="A47" s="102" t="s">
        <v>686</v>
      </c>
      <c r="B47" s="124"/>
      <c r="C47" s="101" t="s">
        <v>102</v>
      </c>
      <c r="D47" s="125"/>
      <c r="E47" s="219"/>
      <c r="F47" s="330"/>
      <c r="G47" s="103"/>
      <c r="H47" s="103"/>
      <c r="I47" s="103"/>
      <c r="J47" s="103"/>
      <c r="K47" s="103"/>
    </row>
    <row r="48" spans="1:11" ht="42.75" x14ac:dyDescent="0.25">
      <c r="A48" s="102" t="s">
        <v>618</v>
      </c>
      <c r="B48" s="124" t="s">
        <v>0</v>
      </c>
      <c r="C48" s="155" t="s">
        <v>1250</v>
      </c>
      <c r="D48" s="125" t="s">
        <v>2</v>
      </c>
      <c r="E48" s="219"/>
      <c r="F48" s="330"/>
      <c r="G48" s="103"/>
      <c r="H48" s="103"/>
      <c r="I48" s="103"/>
      <c r="J48" s="103"/>
      <c r="K48" s="103"/>
    </row>
    <row r="49" spans="1:11" ht="42.75" x14ac:dyDescent="0.25">
      <c r="A49" s="102" t="s">
        <v>619</v>
      </c>
      <c r="B49" s="124" t="s">
        <v>0</v>
      </c>
      <c r="C49" s="100" t="s">
        <v>220</v>
      </c>
      <c r="D49" s="125" t="s">
        <v>2</v>
      </c>
      <c r="E49" s="219"/>
      <c r="F49" s="330"/>
      <c r="G49" s="103"/>
      <c r="H49" s="103"/>
      <c r="I49" s="103"/>
      <c r="J49" s="103"/>
      <c r="K49" s="103"/>
    </row>
    <row r="50" spans="1:11" ht="28.5" x14ac:dyDescent="0.25">
      <c r="A50" s="102" t="s">
        <v>1152</v>
      </c>
      <c r="B50" s="124" t="s">
        <v>0</v>
      </c>
      <c r="C50" s="100" t="s">
        <v>979</v>
      </c>
      <c r="D50" s="125">
        <v>20</v>
      </c>
      <c r="E50" s="219"/>
      <c r="F50" s="329"/>
      <c r="G50" s="103"/>
      <c r="H50" s="103"/>
      <c r="I50" s="103"/>
      <c r="J50" s="103"/>
      <c r="K50" s="103"/>
    </row>
    <row r="51" spans="1:11" x14ac:dyDescent="0.25">
      <c r="A51" s="102"/>
      <c r="B51" s="124"/>
      <c r="C51" s="136" t="s">
        <v>9</v>
      </c>
      <c r="D51" s="137">
        <f>SUM(D50)</f>
        <v>20</v>
      </c>
      <c r="E51" s="164">
        <f>SUM(E50)</f>
        <v>0</v>
      </c>
      <c r="F51" s="329"/>
      <c r="G51" s="103"/>
      <c r="H51" s="103"/>
      <c r="I51" s="103"/>
      <c r="J51" s="103"/>
      <c r="K51" s="103"/>
    </row>
    <row r="52" spans="1:11" x14ac:dyDescent="0.25">
      <c r="A52" s="102"/>
      <c r="B52" s="124"/>
      <c r="C52" s="100"/>
      <c r="D52" s="125"/>
      <c r="E52" s="100"/>
      <c r="F52" s="330"/>
      <c r="G52" s="103"/>
      <c r="H52" s="103"/>
      <c r="I52" s="103"/>
      <c r="J52" s="103"/>
      <c r="K52" s="103"/>
    </row>
    <row r="53" spans="1:11" x14ac:dyDescent="0.25">
      <c r="A53" s="102">
        <v>9.6999999999999993</v>
      </c>
      <c r="B53" s="124"/>
      <c r="C53" s="101" t="s">
        <v>106</v>
      </c>
      <c r="D53" s="125"/>
      <c r="E53" s="228"/>
      <c r="F53" s="330"/>
      <c r="G53" s="103"/>
      <c r="H53" s="103"/>
      <c r="I53" s="103"/>
      <c r="J53" s="103"/>
      <c r="K53" s="103"/>
    </row>
    <row r="54" spans="1:11" ht="28.5" x14ac:dyDescent="0.25">
      <c r="A54" s="199" t="s">
        <v>620</v>
      </c>
      <c r="B54" s="200" t="s">
        <v>4</v>
      </c>
      <c r="C54" s="155" t="s">
        <v>1090</v>
      </c>
      <c r="D54" s="368">
        <v>20</v>
      </c>
      <c r="E54" s="511"/>
      <c r="F54" s="338"/>
      <c r="G54" s="209"/>
      <c r="H54" s="209"/>
      <c r="I54" s="209"/>
      <c r="J54" s="209"/>
      <c r="K54" s="209"/>
    </row>
    <row r="55" spans="1:11" s="134" customFormat="1" ht="28.5" x14ac:dyDescent="0.25">
      <c r="A55" s="199" t="s">
        <v>621</v>
      </c>
      <c r="B55" s="241" t="s">
        <v>4</v>
      </c>
      <c r="C55" s="155" t="s">
        <v>1091</v>
      </c>
      <c r="D55" s="370">
        <v>10</v>
      </c>
      <c r="E55" s="511"/>
      <c r="F55" s="203"/>
      <c r="G55" s="319"/>
      <c r="H55" s="319"/>
      <c r="I55" s="319"/>
      <c r="J55" s="319"/>
      <c r="K55" s="319"/>
    </row>
    <row r="56" spans="1:11" x14ac:dyDescent="0.25">
      <c r="A56" s="199" t="s">
        <v>1153</v>
      </c>
      <c r="B56" s="124" t="s">
        <v>4</v>
      </c>
      <c r="C56" s="131" t="s">
        <v>1251</v>
      </c>
      <c r="D56" s="125">
        <v>20</v>
      </c>
      <c r="E56" s="506"/>
      <c r="F56" s="330"/>
      <c r="G56" s="103"/>
      <c r="H56" s="103"/>
      <c r="I56" s="103"/>
      <c r="J56" s="103"/>
      <c r="K56" s="103"/>
    </row>
    <row r="57" spans="1:11" x14ac:dyDescent="0.25">
      <c r="A57" s="199" t="s">
        <v>622</v>
      </c>
      <c r="B57" s="124" t="s">
        <v>4</v>
      </c>
      <c r="C57" s="131" t="s">
        <v>1252</v>
      </c>
      <c r="D57" s="128">
        <v>10</v>
      </c>
      <c r="E57" s="508"/>
      <c r="F57" s="329"/>
      <c r="G57" s="103"/>
      <c r="H57" s="103"/>
      <c r="I57" s="103"/>
      <c r="J57" s="103"/>
      <c r="K57" s="103"/>
    </row>
    <row r="58" spans="1:11" x14ac:dyDescent="0.25">
      <c r="A58" s="102"/>
      <c r="B58" s="124"/>
      <c r="C58" s="136" t="s">
        <v>9</v>
      </c>
      <c r="D58" s="126">
        <f>SUM(D56+D54)</f>
        <v>40</v>
      </c>
      <c r="E58" s="126">
        <f>SUM(E56+E54)</f>
        <v>0</v>
      </c>
      <c r="F58" s="329"/>
      <c r="G58" s="103"/>
      <c r="H58" s="103"/>
      <c r="I58" s="103"/>
      <c r="J58" s="103"/>
      <c r="K58" s="103"/>
    </row>
    <row r="59" spans="1:11" x14ac:dyDescent="0.25">
      <c r="A59" s="102"/>
      <c r="B59" s="124"/>
      <c r="C59" s="136"/>
      <c r="D59" s="126"/>
      <c r="E59" s="335"/>
      <c r="F59" s="329"/>
      <c r="G59" s="103"/>
      <c r="H59" s="103"/>
      <c r="I59" s="103"/>
      <c r="J59" s="103"/>
      <c r="K59" s="103"/>
    </row>
    <row r="60" spans="1:11" x14ac:dyDescent="0.25">
      <c r="A60" s="102" t="s">
        <v>687</v>
      </c>
      <c r="B60" s="124"/>
      <c r="C60" s="101" t="s">
        <v>107</v>
      </c>
      <c r="D60" s="128"/>
      <c r="E60" s="336"/>
      <c r="F60" s="330"/>
      <c r="G60" s="103"/>
      <c r="H60" s="103"/>
      <c r="I60" s="103"/>
      <c r="J60" s="103"/>
      <c r="K60" s="103"/>
    </row>
    <row r="61" spans="1:11" ht="57" x14ac:dyDescent="0.25">
      <c r="A61" s="102" t="s">
        <v>623</v>
      </c>
      <c r="B61" s="124"/>
      <c r="C61" s="100" t="s">
        <v>221</v>
      </c>
      <c r="D61" s="128"/>
      <c r="E61" s="336"/>
      <c r="F61" s="330"/>
      <c r="G61" s="103"/>
      <c r="H61" s="103"/>
      <c r="I61" s="103"/>
      <c r="J61" s="103"/>
      <c r="K61" s="103"/>
    </row>
    <row r="62" spans="1:11" x14ac:dyDescent="0.25">
      <c r="A62" s="349"/>
      <c r="B62" s="350"/>
      <c r="C62" s="351" t="s">
        <v>980</v>
      </c>
      <c r="D62" s="352"/>
      <c r="E62" s="353"/>
      <c r="F62" s="354"/>
      <c r="G62" s="355"/>
      <c r="H62" s="355"/>
      <c r="I62" s="355"/>
      <c r="J62" s="355"/>
      <c r="K62" s="355"/>
    </row>
    <row r="63" spans="1:11" ht="71.25" x14ac:dyDescent="0.25">
      <c r="A63" s="199" t="s">
        <v>624</v>
      </c>
      <c r="B63" s="200"/>
      <c r="C63" s="155" t="s">
        <v>1254</v>
      </c>
      <c r="D63" s="208">
        <v>10</v>
      </c>
      <c r="E63" s="208"/>
      <c r="F63" s="338"/>
      <c r="G63" s="209"/>
      <c r="H63" s="209"/>
      <c r="I63" s="209"/>
      <c r="J63" s="209"/>
      <c r="K63" s="209"/>
    </row>
    <row r="64" spans="1:11" ht="42.75" x14ac:dyDescent="0.25">
      <c r="A64" s="199" t="s">
        <v>625</v>
      </c>
      <c r="B64" s="200"/>
      <c r="C64" s="155" t="s">
        <v>222</v>
      </c>
      <c r="D64" s="208">
        <v>10</v>
      </c>
      <c r="E64" s="322"/>
      <c r="F64" s="265"/>
      <c r="G64" s="209"/>
      <c r="H64" s="209"/>
      <c r="I64" s="209"/>
      <c r="J64" s="209"/>
      <c r="K64" s="209"/>
    </row>
    <row r="65" spans="1:11" ht="28.5" x14ac:dyDescent="0.25">
      <c r="A65" s="199" t="s">
        <v>626</v>
      </c>
      <c r="B65" s="200"/>
      <c r="C65" s="155" t="s">
        <v>981</v>
      </c>
      <c r="D65" s="208">
        <v>10</v>
      </c>
      <c r="E65" s="208"/>
      <c r="F65" s="265"/>
      <c r="G65" s="209"/>
      <c r="H65" s="209"/>
      <c r="I65" s="209"/>
      <c r="J65" s="209"/>
      <c r="K65" s="209"/>
    </row>
    <row r="66" spans="1:11" ht="57" x14ac:dyDescent="0.25">
      <c r="A66" s="199" t="s">
        <v>627</v>
      </c>
      <c r="B66" s="200"/>
      <c r="C66" s="155" t="s">
        <v>783</v>
      </c>
      <c r="D66" s="208">
        <v>15</v>
      </c>
      <c r="E66" s="322"/>
      <c r="F66" s="265"/>
      <c r="G66" s="209"/>
      <c r="H66" s="209"/>
      <c r="I66" s="209"/>
      <c r="J66" s="209"/>
      <c r="K66" s="209"/>
    </row>
    <row r="67" spans="1:11" ht="42.75" x14ac:dyDescent="0.25">
      <c r="A67" s="199" t="s">
        <v>628</v>
      </c>
      <c r="B67" s="200"/>
      <c r="C67" s="155" t="s">
        <v>784</v>
      </c>
      <c r="D67" s="208">
        <v>10</v>
      </c>
      <c r="E67" s="200"/>
      <c r="F67" s="265"/>
      <c r="G67" s="209"/>
      <c r="H67" s="209"/>
      <c r="I67" s="209"/>
      <c r="J67" s="209"/>
      <c r="K67" s="209"/>
    </row>
    <row r="68" spans="1:11" x14ac:dyDescent="0.25">
      <c r="A68" s="349"/>
      <c r="B68" s="350"/>
      <c r="C68" s="351" t="s">
        <v>982</v>
      </c>
      <c r="D68" s="352"/>
      <c r="E68" s="352"/>
      <c r="F68" s="356"/>
      <c r="G68" s="355"/>
      <c r="H68" s="355"/>
      <c r="I68" s="355"/>
      <c r="J68" s="355"/>
      <c r="K68" s="355"/>
    </row>
    <row r="69" spans="1:11" ht="28.5" x14ac:dyDescent="0.25">
      <c r="A69" s="199" t="s">
        <v>629</v>
      </c>
      <c r="B69" s="200"/>
      <c r="C69" s="155" t="s">
        <v>983</v>
      </c>
      <c r="D69" s="368">
        <v>5</v>
      </c>
      <c r="E69" s="208"/>
      <c r="F69" s="265"/>
      <c r="G69" s="209"/>
      <c r="H69" s="209"/>
      <c r="I69" s="209"/>
      <c r="J69" s="209"/>
      <c r="K69" s="209"/>
    </row>
    <row r="70" spans="1:11" x14ac:dyDescent="0.25">
      <c r="A70" s="199" t="s">
        <v>630</v>
      </c>
      <c r="B70" s="200"/>
      <c r="C70" s="155" t="s">
        <v>984</v>
      </c>
      <c r="D70" s="368">
        <v>5</v>
      </c>
      <c r="E70" s="208"/>
      <c r="F70" s="265"/>
      <c r="G70" s="209"/>
      <c r="H70" s="209"/>
      <c r="I70" s="209"/>
      <c r="J70" s="209"/>
      <c r="K70" s="209"/>
    </row>
    <row r="71" spans="1:11" ht="42.75" x14ac:dyDescent="0.25">
      <c r="A71" s="199" t="s">
        <v>631</v>
      </c>
      <c r="B71" s="200"/>
      <c r="C71" s="155" t="s">
        <v>1255</v>
      </c>
      <c r="D71" s="368">
        <v>5</v>
      </c>
      <c r="E71" s="208"/>
      <c r="F71" s="265"/>
      <c r="G71" s="209"/>
      <c r="H71" s="209"/>
      <c r="I71" s="209"/>
      <c r="J71" s="209"/>
      <c r="K71" s="209"/>
    </row>
    <row r="72" spans="1:11" x14ac:dyDescent="0.25">
      <c r="A72" s="199" t="s">
        <v>632</v>
      </c>
      <c r="B72" s="200"/>
      <c r="C72" s="155" t="s">
        <v>985</v>
      </c>
      <c r="D72" s="368">
        <v>5</v>
      </c>
      <c r="E72" s="208"/>
      <c r="F72" s="265"/>
      <c r="G72" s="209"/>
      <c r="H72" s="209"/>
      <c r="I72" s="209"/>
      <c r="J72" s="209"/>
      <c r="K72" s="209"/>
    </row>
    <row r="73" spans="1:11" ht="28.5" x14ac:dyDescent="0.25">
      <c r="A73" s="199" t="s">
        <v>633</v>
      </c>
      <c r="B73" s="200"/>
      <c r="C73" s="155" t="s">
        <v>986</v>
      </c>
      <c r="D73" s="368">
        <v>5</v>
      </c>
      <c r="E73" s="208"/>
      <c r="F73" s="265"/>
      <c r="G73" s="209"/>
      <c r="H73" s="209"/>
      <c r="I73" s="209"/>
      <c r="J73" s="209"/>
      <c r="K73" s="209"/>
    </row>
    <row r="74" spans="1:11" ht="28.5" x14ac:dyDescent="0.25">
      <c r="A74" s="199" t="s">
        <v>634</v>
      </c>
      <c r="B74" s="200"/>
      <c r="C74" s="155" t="s">
        <v>987</v>
      </c>
      <c r="D74" s="368">
        <v>5</v>
      </c>
      <c r="E74" s="208"/>
      <c r="F74" s="265"/>
      <c r="G74" s="209"/>
      <c r="H74" s="209"/>
      <c r="I74" s="209"/>
      <c r="J74" s="209"/>
      <c r="K74" s="209"/>
    </row>
    <row r="75" spans="1:11" ht="42.75" x14ac:dyDescent="0.25">
      <c r="A75" s="199" t="s">
        <v>635</v>
      </c>
      <c r="B75" s="200"/>
      <c r="C75" s="155" t="s">
        <v>988</v>
      </c>
      <c r="D75" s="368">
        <v>5</v>
      </c>
      <c r="E75" s="322"/>
      <c r="F75" s="265"/>
      <c r="G75" s="209"/>
      <c r="H75" s="209"/>
      <c r="I75" s="209"/>
      <c r="J75" s="209"/>
      <c r="K75" s="209"/>
    </row>
    <row r="76" spans="1:11" ht="28.5" x14ac:dyDescent="0.25">
      <c r="A76" s="199" t="s">
        <v>636</v>
      </c>
      <c r="B76" s="200"/>
      <c r="C76" s="155" t="s">
        <v>782</v>
      </c>
      <c r="D76" s="368">
        <v>5</v>
      </c>
      <c r="E76" s="322"/>
      <c r="F76" s="265"/>
      <c r="G76" s="209"/>
      <c r="H76" s="209"/>
      <c r="I76" s="209"/>
      <c r="J76" s="209"/>
      <c r="K76" s="209"/>
    </row>
    <row r="77" spans="1:11" ht="42.75" x14ac:dyDescent="0.25">
      <c r="A77" s="199" t="s">
        <v>637</v>
      </c>
      <c r="B77" s="200"/>
      <c r="C77" s="155" t="s">
        <v>989</v>
      </c>
      <c r="D77" s="368">
        <v>5</v>
      </c>
      <c r="E77" s="322"/>
      <c r="F77" s="265"/>
      <c r="G77" s="209"/>
      <c r="H77" s="209"/>
      <c r="I77" s="209"/>
      <c r="J77" s="209"/>
      <c r="K77" s="209"/>
    </row>
    <row r="78" spans="1:11" x14ac:dyDescent="0.25">
      <c r="A78" s="199" t="s">
        <v>638</v>
      </c>
      <c r="B78" s="200"/>
      <c r="C78" s="155" t="s">
        <v>990</v>
      </c>
      <c r="D78" s="368">
        <v>5</v>
      </c>
      <c r="E78" s="322"/>
      <c r="F78" s="265"/>
      <c r="G78" s="209"/>
      <c r="H78" s="209"/>
      <c r="I78" s="209"/>
      <c r="J78" s="209"/>
      <c r="K78" s="209"/>
    </row>
    <row r="79" spans="1:11" x14ac:dyDescent="0.25">
      <c r="A79" s="349"/>
      <c r="B79" s="350"/>
      <c r="C79" s="351" t="s">
        <v>991</v>
      </c>
      <c r="D79" s="352"/>
      <c r="E79" s="357"/>
      <c r="F79" s="356"/>
      <c r="G79" s="355"/>
      <c r="H79" s="355"/>
      <c r="I79" s="355"/>
      <c r="J79" s="355"/>
      <c r="K79" s="355"/>
    </row>
    <row r="80" spans="1:11" x14ac:dyDescent="0.25">
      <c r="A80" s="199" t="s">
        <v>639</v>
      </c>
      <c r="B80" s="200"/>
      <c r="C80" s="155" t="s">
        <v>992</v>
      </c>
      <c r="D80" s="368">
        <v>5</v>
      </c>
      <c r="E80" s="322"/>
      <c r="F80" s="265"/>
      <c r="G80" s="209"/>
      <c r="H80" s="209"/>
      <c r="I80" s="209"/>
      <c r="J80" s="209"/>
      <c r="K80" s="209"/>
    </row>
    <row r="81" spans="1:11" ht="28.5" x14ac:dyDescent="0.25">
      <c r="A81" s="199" t="s">
        <v>640</v>
      </c>
      <c r="B81" s="200"/>
      <c r="C81" s="155" t="s">
        <v>993</v>
      </c>
      <c r="D81" s="368">
        <v>10</v>
      </c>
      <c r="E81" s="322"/>
      <c r="F81" s="265"/>
      <c r="G81" s="209"/>
      <c r="H81" s="209"/>
      <c r="I81" s="209"/>
      <c r="J81" s="209"/>
      <c r="K81" s="209"/>
    </row>
    <row r="82" spans="1:11" ht="28.5" x14ac:dyDescent="0.25">
      <c r="A82" s="199" t="s">
        <v>641</v>
      </c>
      <c r="B82" s="200"/>
      <c r="C82" s="155" t="s">
        <v>994</v>
      </c>
      <c r="D82" s="368">
        <v>10</v>
      </c>
      <c r="E82" s="322"/>
      <c r="F82" s="265"/>
      <c r="G82" s="209"/>
      <c r="H82" s="209"/>
      <c r="I82" s="209"/>
      <c r="J82" s="209"/>
      <c r="K82" s="209"/>
    </row>
    <row r="83" spans="1:11" ht="42.75" x14ac:dyDescent="0.25">
      <c r="A83" s="199" t="s">
        <v>642</v>
      </c>
      <c r="B83" s="200"/>
      <c r="C83" s="155" t="s">
        <v>995</v>
      </c>
      <c r="D83" s="368">
        <v>10</v>
      </c>
      <c r="E83" s="322"/>
      <c r="F83" s="265"/>
      <c r="G83" s="209"/>
      <c r="H83" s="209"/>
      <c r="I83" s="209"/>
      <c r="J83" s="209"/>
      <c r="K83" s="209"/>
    </row>
    <row r="84" spans="1:11" ht="28.5" x14ac:dyDescent="0.25">
      <c r="A84" s="199" t="s">
        <v>643</v>
      </c>
      <c r="B84" s="200"/>
      <c r="C84" s="155" t="s">
        <v>996</v>
      </c>
      <c r="D84" s="368">
        <v>5</v>
      </c>
      <c r="E84" s="322"/>
      <c r="F84" s="265"/>
      <c r="G84" s="209"/>
      <c r="H84" s="209"/>
      <c r="I84" s="209"/>
      <c r="J84" s="209"/>
      <c r="K84" s="209"/>
    </row>
    <row r="85" spans="1:11" x14ac:dyDescent="0.25">
      <c r="A85" s="349"/>
      <c r="B85" s="350"/>
      <c r="C85" s="351" t="s">
        <v>997</v>
      </c>
      <c r="D85" s="352"/>
      <c r="E85" s="357"/>
      <c r="F85" s="356"/>
      <c r="G85" s="355"/>
      <c r="H85" s="355"/>
      <c r="I85" s="355"/>
      <c r="J85" s="355"/>
      <c r="K85" s="355"/>
    </row>
    <row r="86" spans="1:11" x14ac:dyDescent="0.25">
      <c r="A86" s="199" t="s">
        <v>644</v>
      </c>
      <c r="B86" s="200"/>
      <c r="C86" s="155" t="s">
        <v>998</v>
      </c>
      <c r="D86" s="368">
        <v>5</v>
      </c>
      <c r="E86" s="208"/>
      <c r="F86" s="265"/>
      <c r="G86" s="209"/>
      <c r="H86" s="209"/>
      <c r="I86" s="209"/>
      <c r="J86" s="209"/>
      <c r="K86" s="209"/>
    </row>
    <row r="87" spans="1:11" x14ac:dyDescent="0.25">
      <c r="A87" s="199" t="s">
        <v>645</v>
      </c>
      <c r="B87" s="200"/>
      <c r="C87" s="155" t="s">
        <v>999</v>
      </c>
      <c r="D87" s="368">
        <v>5</v>
      </c>
      <c r="E87" s="322"/>
      <c r="F87" s="265"/>
      <c r="G87" s="209"/>
      <c r="H87" s="209"/>
      <c r="I87" s="209"/>
      <c r="J87" s="209"/>
      <c r="K87" s="209"/>
    </row>
    <row r="88" spans="1:11" ht="42.75" x14ac:dyDescent="0.25">
      <c r="A88" s="199" t="s">
        <v>646</v>
      </c>
      <c r="B88" s="200"/>
      <c r="C88" s="155" t="s">
        <v>1000</v>
      </c>
      <c r="D88" s="368">
        <v>5</v>
      </c>
      <c r="E88" s="322"/>
      <c r="F88" s="265"/>
      <c r="G88" s="209"/>
      <c r="H88" s="209"/>
      <c r="I88" s="209"/>
      <c r="J88" s="209"/>
      <c r="K88" s="209"/>
    </row>
    <row r="89" spans="1:11" ht="28.5" x14ac:dyDescent="0.25">
      <c r="A89" s="199" t="s">
        <v>647</v>
      </c>
      <c r="B89" s="200"/>
      <c r="C89" s="155" t="s">
        <v>1001</v>
      </c>
      <c r="D89" s="368">
        <v>10</v>
      </c>
      <c r="E89" s="322"/>
      <c r="F89" s="265"/>
      <c r="G89" s="209"/>
      <c r="H89" s="209"/>
      <c r="I89" s="209"/>
      <c r="J89" s="209"/>
      <c r="K89" s="209"/>
    </row>
    <row r="90" spans="1:11" s="276" customFormat="1" x14ac:dyDescent="0.25">
      <c r="A90" s="349"/>
      <c r="B90" s="350"/>
      <c r="C90" s="351" t="s">
        <v>1002</v>
      </c>
      <c r="D90" s="350"/>
      <c r="E90" s="357"/>
      <c r="F90" s="356"/>
      <c r="G90" s="358"/>
      <c r="H90" s="358"/>
      <c r="I90" s="358"/>
      <c r="J90" s="358"/>
      <c r="K90" s="358"/>
    </row>
    <row r="91" spans="1:11" x14ac:dyDescent="0.25">
      <c r="A91" s="199" t="s">
        <v>648</v>
      </c>
      <c r="B91" s="200"/>
      <c r="C91" s="155" t="s">
        <v>1003</v>
      </c>
      <c r="D91" s="368">
        <v>10</v>
      </c>
      <c r="E91" s="322"/>
      <c r="F91" s="265"/>
      <c r="G91" s="209"/>
      <c r="H91" s="209"/>
      <c r="I91" s="209"/>
      <c r="J91" s="209"/>
      <c r="K91" s="209"/>
    </row>
    <row r="92" spans="1:11" ht="28.5" x14ac:dyDescent="0.25">
      <c r="A92" s="199" t="s">
        <v>649</v>
      </c>
      <c r="B92" s="209"/>
      <c r="C92" s="155" t="s">
        <v>1004</v>
      </c>
      <c r="D92" s="368">
        <v>5</v>
      </c>
      <c r="E92" s="208"/>
      <c r="F92" s="209"/>
      <c r="G92" s="209"/>
      <c r="H92" s="209"/>
      <c r="I92" s="209"/>
      <c r="J92" s="209"/>
      <c r="K92" s="209"/>
    </row>
    <row r="93" spans="1:11" ht="28.5" x14ac:dyDescent="0.25">
      <c r="A93" s="199" t="s">
        <v>709</v>
      </c>
      <c r="B93" s="209"/>
      <c r="C93" s="155" t="s">
        <v>1242</v>
      </c>
      <c r="D93" s="368">
        <v>10</v>
      </c>
      <c r="E93" s="208"/>
      <c r="F93" s="209"/>
      <c r="G93" s="209"/>
      <c r="H93" s="209"/>
      <c r="I93" s="209"/>
      <c r="J93" s="209"/>
      <c r="K93" s="209"/>
    </row>
    <row r="94" spans="1:11" ht="42.75" x14ac:dyDescent="0.25">
      <c r="A94" s="199" t="s">
        <v>1005</v>
      </c>
      <c r="B94" s="209"/>
      <c r="C94" s="155" t="s">
        <v>1243</v>
      </c>
      <c r="D94" s="368">
        <v>10</v>
      </c>
      <c r="E94" s="208"/>
      <c r="F94" s="209"/>
      <c r="G94" s="209"/>
      <c r="H94" s="209"/>
      <c r="I94" s="209"/>
      <c r="J94" s="209"/>
      <c r="K94" s="209"/>
    </row>
    <row r="95" spans="1:11" x14ac:dyDescent="0.25">
      <c r="A95" s="349"/>
      <c r="B95" s="355"/>
      <c r="C95" s="351" t="s">
        <v>1006</v>
      </c>
      <c r="D95" s="352"/>
      <c r="E95" s="352"/>
      <c r="F95" s="355"/>
      <c r="G95" s="355"/>
      <c r="H95" s="355"/>
      <c r="I95" s="355"/>
      <c r="J95" s="355"/>
      <c r="K95" s="355"/>
    </row>
    <row r="96" spans="1:11" ht="42.75" x14ac:dyDescent="0.25">
      <c r="A96" s="199" t="s">
        <v>1007</v>
      </c>
      <c r="B96" s="209"/>
      <c r="C96" s="155" t="s">
        <v>1253</v>
      </c>
      <c r="D96" s="208">
        <v>10</v>
      </c>
      <c r="E96" s="208"/>
      <c r="F96" s="209"/>
      <c r="G96" s="209"/>
      <c r="H96" s="209"/>
      <c r="I96" s="209"/>
      <c r="J96" s="209"/>
      <c r="K96" s="209"/>
    </row>
    <row r="97" spans="1:11" ht="28.5" x14ac:dyDescent="0.25">
      <c r="A97" s="199" t="s">
        <v>1008</v>
      </c>
      <c r="B97" s="209"/>
      <c r="C97" s="155" t="s">
        <v>1244</v>
      </c>
      <c r="D97" s="208">
        <v>10</v>
      </c>
      <c r="E97" s="208"/>
      <c r="F97" s="209"/>
      <c r="G97" s="209"/>
      <c r="H97" s="209"/>
      <c r="I97" s="209"/>
      <c r="J97" s="209"/>
      <c r="K97" s="209"/>
    </row>
    <row r="98" spans="1:11" x14ac:dyDescent="0.25">
      <c r="A98" s="359"/>
      <c r="B98" s="209"/>
      <c r="C98" s="252" t="s">
        <v>9</v>
      </c>
      <c r="D98" s="360">
        <f>SUM(D63:D97)</f>
        <v>225</v>
      </c>
      <c r="E98" s="360">
        <f>SUM(E63:E97)</f>
        <v>0</v>
      </c>
      <c r="F98" s="209"/>
      <c r="G98" s="209"/>
      <c r="H98" s="209"/>
      <c r="I98" s="209"/>
      <c r="J98" s="209"/>
      <c r="K98" s="209"/>
    </row>
  </sheetData>
  <mergeCells count="4">
    <mergeCell ref="E34:E35"/>
    <mergeCell ref="E8:E9"/>
    <mergeCell ref="E56:E57"/>
    <mergeCell ref="E54:E55"/>
  </mergeCells>
  <pageMargins left="0.25" right="0.25" top="0.75" bottom="0.75" header="0.3" footer="0.3"/>
  <pageSetup paperSize="9" orientation="landscape" r:id="rId1"/>
  <headerFooter>
    <oddHeader>&amp;C&amp;"-,Bold Italic"&amp;14Island Resort - Section Nine - &amp;A</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view="pageLayout" zoomScaleNormal="130" workbookViewId="0">
      <selection activeCell="F1" sqref="F1"/>
    </sheetView>
  </sheetViews>
  <sheetFormatPr defaultColWidth="9.140625" defaultRowHeight="14.25" x14ac:dyDescent="0.25"/>
  <cols>
    <col min="1" max="1" width="6.28515625" style="104" customWidth="1"/>
    <col min="2" max="2" width="4.85546875" style="98" customWidth="1"/>
    <col min="3" max="3" width="46.7109375" style="98" customWidth="1"/>
    <col min="4" max="4" width="8.42578125" style="98" customWidth="1"/>
    <col min="5" max="5" width="7.140625" style="98" customWidth="1"/>
    <col min="6" max="6" width="48.42578125" style="98" customWidth="1"/>
    <col min="7" max="11" width="3.85546875" style="98" customWidth="1"/>
    <col min="12" max="16384" width="9.140625" style="98"/>
  </cols>
  <sheetData>
    <row r="1" spans="1:11" ht="37.5" customHeight="1" x14ac:dyDescent="0.25">
      <c r="A1" s="361">
        <v>10</v>
      </c>
      <c r="B1" s="361"/>
      <c r="C1" s="361" t="s">
        <v>223</v>
      </c>
      <c r="D1" s="364" t="s">
        <v>111</v>
      </c>
      <c r="E1" s="363" t="s">
        <v>112</v>
      </c>
      <c r="F1" s="361" t="s">
        <v>113</v>
      </c>
      <c r="G1" s="361" t="s">
        <v>11</v>
      </c>
      <c r="H1" s="361" t="s">
        <v>12</v>
      </c>
      <c r="I1" s="361" t="s">
        <v>13</v>
      </c>
      <c r="J1" s="361" t="s">
        <v>14</v>
      </c>
      <c r="K1" s="361" t="s">
        <v>15</v>
      </c>
    </row>
    <row r="2" spans="1:11" s="245" customFormat="1" ht="100.5" customHeight="1" x14ac:dyDescent="0.25">
      <c r="A2" s="156">
        <v>10.1</v>
      </c>
      <c r="B2" s="177" t="s">
        <v>4</v>
      </c>
      <c r="C2" s="100" t="s">
        <v>1260</v>
      </c>
      <c r="D2" s="443">
        <v>100</v>
      </c>
      <c r="E2" s="553"/>
      <c r="F2" s="100"/>
      <c r="G2" s="100"/>
      <c r="H2" s="100"/>
      <c r="I2" s="100"/>
      <c r="J2" s="100"/>
      <c r="K2" s="100"/>
    </row>
    <row r="3" spans="1:11" s="245" customFormat="1" x14ac:dyDescent="0.25">
      <c r="A3" s="156">
        <v>10.199999999999999</v>
      </c>
      <c r="B3" s="177" t="s">
        <v>4</v>
      </c>
      <c r="C3" s="100" t="s">
        <v>1261</v>
      </c>
      <c r="D3" s="443">
        <v>120</v>
      </c>
      <c r="E3" s="553"/>
      <c r="F3" s="100"/>
      <c r="G3" s="100"/>
      <c r="H3" s="100"/>
      <c r="I3" s="100"/>
      <c r="J3" s="100"/>
      <c r="K3" s="100"/>
    </row>
    <row r="4" spans="1:11" s="170" customFormat="1" ht="28.5" customHeight="1" x14ac:dyDescent="0.25">
      <c r="A4" s="102">
        <v>10.3</v>
      </c>
      <c r="B4" s="362" t="s">
        <v>4</v>
      </c>
      <c r="C4" s="100" t="s">
        <v>1262</v>
      </c>
      <c r="D4" s="443">
        <v>140</v>
      </c>
      <c r="E4" s="554"/>
      <c r="F4" s="103"/>
      <c r="G4" s="100"/>
      <c r="H4" s="100"/>
      <c r="I4" s="100"/>
      <c r="J4" s="100"/>
      <c r="K4" s="100"/>
    </row>
    <row r="5" spans="1:11" s="170" customFormat="1" ht="26.25" customHeight="1" x14ac:dyDescent="0.25">
      <c r="A5" s="103"/>
      <c r="B5" s="362"/>
      <c r="C5" s="136" t="s">
        <v>9</v>
      </c>
      <c r="D5" s="362">
        <f>SUM(D4)</f>
        <v>140</v>
      </c>
      <c r="E5" s="126">
        <f>SUM(E2)</f>
        <v>0</v>
      </c>
      <c r="F5" s="362"/>
      <c r="G5" s="285"/>
      <c r="H5" s="133"/>
      <c r="I5" s="103"/>
      <c r="J5" s="103"/>
      <c r="K5" s="103"/>
    </row>
  </sheetData>
  <mergeCells count="1">
    <mergeCell ref="E2:E4"/>
  </mergeCells>
  <pageMargins left="0.25" right="0.25" top="0.75" bottom="0.75" header="0.3" footer="0.3"/>
  <pageSetup paperSize="9" orientation="landscape" r:id="rId1"/>
  <headerFooter>
    <oddHeader>&amp;C&amp;"-,Bold Italic"&amp;14Island Resort - Section Ten - Activities, Entertainment and Recreation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workbookViewId="0">
      <selection activeCell="K18" sqref="K18"/>
    </sheetView>
  </sheetViews>
  <sheetFormatPr defaultRowHeight="15" x14ac:dyDescent="0.25"/>
  <cols>
    <col min="3" max="3" width="46.85546875" customWidth="1"/>
  </cols>
  <sheetData>
    <row r="1" spans="1:11" ht="28.5" x14ac:dyDescent="0.25">
      <c r="A1" s="561">
        <v>11</v>
      </c>
      <c r="B1" s="562"/>
      <c r="C1" s="563" t="s">
        <v>1267</v>
      </c>
      <c r="D1" s="564" t="s">
        <v>111</v>
      </c>
      <c r="E1" s="564" t="s">
        <v>112</v>
      </c>
      <c r="F1" s="565" t="s">
        <v>113</v>
      </c>
      <c r="G1" s="566"/>
      <c r="H1" s="566"/>
      <c r="I1" s="566"/>
      <c r="J1" s="566"/>
      <c r="K1" s="567"/>
    </row>
    <row r="2" spans="1:11" ht="42.75" x14ac:dyDescent="0.25">
      <c r="A2" s="156">
        <v>11.1</v>
      </c>
      <c r="B2" s="458" t="s">
        <v>4</v>
      </c>
      <c r="C2" s="460" t="s">
        <v>1268</v>
      </c>
      <c r="D2" s="457">
        <v>5</v>
      </c>
      <c r="E2" s="555"/>
      <c r="F2" s="568"/>
      <c r="G2" s="569"/>
      <c r="H2" s="569"/>
      <c r="I2" s="569"/>
      <c r="J2" s="569"/>
      <c r="K2" s="570"/>
    </row>
    <row r="3" spans="1:11" ht="42.75" customHeight="1" x14ac:dyDescent="0.25">
      <c r="A3" s="574">
        <v>11.2</v>
      </c>
      <c r="B3" s="177" t="s">
        <v>4</v>
      </c>
      <c r="C3" s="100" t="s">
        <v>1269</v>
      </c>
      <c r="D3" s="459">
        <v>4</v>
      </c>
      <c r="E3" s="491"/>
      <c r="F3" s="568"/>
      <c r="G3" s="569"/>
      <c r="H3" s="569"/>
      <c r="I3" s="569"/>
      <c r="J3" s="569"/>
      <c r="K3" s="570"/>
    </row>
    <row r="4" spans="1:11" ht="42.75" customHeight="1" x14ac:dyDescent="0.25">
      <c r="A4" s="574">
        <v>11.3</v>
      </c>
      <c r="B4" s="177" t="s">
        <v>4</v>
      </c>
      <c r="C4" s="100" t="s">
        <v>1270</v>
      </c>
      <c r="D4" s="459">
        <v>3</v>
      </c>
      <c r="E4" s="491"/>
      <c r="F4" s="568"/>
      <c r="G4" s="569"/>
      <c r="H4" s="569"/>
      <c r="I4" s="569"/>
      <c r="J4" s="569"/>
      <c r="K4" s="570"/>
    </row>
    <row r="5" spans="1:11" ht="42.75" customHeight="1" x14ac:dyDescent="0.25">
      <c r="A5" s="574">
        <v>11.4</v>
      </c>
      <c r="B5" s="177" t="s">
        <v>4</v>
      </c>
      <c r="C5" s="100" t="s">
        <v>1271</v>
      </c>
      <c r="D5" s="459">
        <v>2</v>
      </c>
      <c r="E5" s="491"/>
      <c r="F5" s="568"/>
      <c r="G5" s="569"/>
      <c r="H5" s="569"/>
      <c r="I5" s="569"/>
      <c r="J5" s="569"/>
      <c r="K5" s="570"/>
    </row>
    <row r="6" spans="1:11" ht="42.75" customHeight="1" x14ac:dyDescent="0.25">
      <c r="A6" s="279">
        <v>11.5</v>
      </c>
      <c r="B6" s="177" t="s">
        <v>4</v>
      </c>
      <c r="C6" s="100" t="s">
        <v>1272</v>
      </c>
      <c r="D6" s="459">
        <v>1</v>
      </c>
      <c r="E6" s="492"/>
      <c r="F6" s="568"/>
      <c r="G6" s="569"/>
      <c r="H6" s="569"/>
      <c r="I6" s="569"/>
      <c r="J6" s="569"/>
      <c r="K6" s="570"/>
    </row>
    <row r="7" spans="1:11" x14ac:dyDescent="0.25">
      <c r="A7" s="359"/>
      <c r="B7" s="258"/>
      <c r="C7" s="461" t="s">
        <v>62</v>
      </c>
      <c r="D7" s="254">
        <f>SUM(D2)</f>
        <v>5</v>
      </c>
      <c r="E7" s="254">
        <f>SUM(E2)</f>
        <v>0</v>
      </c>
      <c r="F7" s="571"/>
      <c r="G7" s="572"/>
      <c r="H7" s="572"/>
      <c r="I7" s="572"/>
      <c r="J7" s="572"/>
      <c r="K7" s="573"/>
    </row>
  </sheetData>
  <mergeCells count="8">
    <mergeCell ref="F7:K7"/>
    <mergeCell ref="E2:E6"/>
    <mergeCell ref="F1:K1"/>
    <mergeCell ref="F2:K2"/>
    <mergeCell ref="F3:K3"/>
    <mergeCell ref="F4:K4"/>
    <mergeCell ref="F5:K5"/>
    <mergeCell ref="F6:K6"/>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85"/>
  <sheetViews>
    <sheetView view="pageLayout" zoomScaleNormal="110" workbookViewId="0">
      <selection activeCell="L15" sqref="L15"/>
    </sheetView>
  </sheetViews>
  <sheetFormatPr defaultRowHeight="15" x14ac:dyDescent="0.25"/>
  <cols>
    <col min="1" max="1" width="2.42578125" customWidth="1"/>
    <col min="2" max="2" width="44.7109375" customWidth="1"/>
    <col min="3" max="3" width="12.28515625" customWidth="1"/>
    <col min="4" max="4" width="10.42578125" customWidth="1"/>
    <col min="5" max="5" width="8.42578125" customWidth="1"/>
    <col min="6" max="6" width="9.140625" hidden="1" customWidth="1"/>
    <col min="7" max="7" width="8.5703125" customWidth="1"/>
    <col min="8" max="8" width="0" hidden="1" customWidth="1"/>
    <col min="9" max="9" width="9.28515625" customWidth="1"/>
    <col min="11" max="11" width="20.85546875" customWidth="1"/>
    <col min="12" max="12" width="16.85546875" customWidth="1"/>
  </cols>
  <sheetData>
    <row r="1" spans="2:12" ht="72.75" customHeight="1" x14ac:dyDescent="0.25">
      <c r="B1" s="23"/>
      <c r="C1" s="29" t="s">
        <v>136</v>
      </c>
      <c r="D1" s="29" t="s">
        <v>137</v>
      </c>
      <c r="E1" s="24" t="s">
        <v>138</v>
      </c>
      <c r="F1" s="25" t="s">
        <v>154</v>
      </c>
      <c r="G1" s="26" t="s">
        <v>139</v>
      </c>
      <c r="H1" s="27" t="s">
        <v>140</v>
      </c>
      <c r="I1" s="28" t="s">
        <v>141</v>
      </c>
    </row>
    <row r="2" spans="2:12" ht="15.75" x14ac:dyDescent="0.25">
      <c r="B2" s="66" t="s">
        <v>142</v>
      </c>
      <c r="C2" s="66">
        <f>SUM(C5:C7)</f>
        <v>65</v>
      </c>
      <c r="D2" s="66">
        <f>SUM(D5:D7)</f>
        <v>0</v>
      </c>
      <c r="E2" s="97">
        <f>SUM(D2/C2*100)</f>
        <v>0</v>
      </c>
      <c r="F2" s="67">
        <f>SUM(E2/100)</f>
        <v>0</v>
      </c>
      <c r="G2" s="68">
        <f>('% Weighting'!D6)</f>
        <v>0.03</v>
      </c>
      <c r="H2" s="69">
        <f>G2</f>
        <v>0.03</v>
      </c>
      <c r="I2" s="444">
        <f>SUM(E2*G2/100)</f>
        <v>0</v>
      </c>
    </row>
    <row r="3" spans="2:12" ht="16.5" x14ac:dyDescent="0.25">
      <c r="B3" s="93" t="s">
        <v>802</v>
      </c>
      <c r="C3" s="429" t="s">
        <v>2</v>
      </c>
      <c r="D3" s="429" t="s">
        <v>2</v>
      </c>
      <c r="E3" s="429" t="s">
        <v>2</v>
      </c>
      <c r="F3" s="94"/>
      <c r="G3" s="95"/>
      <c r="H3" s="96"/>
      <c r="I3" s="95"/>
    </row>
    <row r="4" spans="2:12" ht="16.5" x14ac:dyDescent="0.25">
      <c r="B4" s="93" t="s">
        <v>803</v>
      </c>
      <c r="C4" s="429" t="s">
        <v>2</v>
      </c>
      <c r="D4" s="429" t="s">
        <v>2</v>
      </c>
      <c r="E4" s="429" t="s">
        <v>2</v>
      </c>
      <c r="F4" s="94"/>
      <c r="G4" s="95"/>
      <c r="H4" s="96"/>
      <c r="I4" s="95"/>
    </row>
    <row r="5" spans="2:12" ht="14.25" customHeight="1" thickBot="1" x14ac:dyDescent="0.35">
      <c r="B5" s="2" t="s">
        <v>1</v>
      </c>
      <c r="C5" s="3">
        <f>('Location, Access &amp; Exterior'!D18)</f>
        <v>25</v>
      </c>
      <c r="D5" s="3">
        <f>('Location, Access &amp; Exterior'!E18)</f>
        <v>0</v>
      </c>
      <c r="E5" s="22">
        <f t="shared" ref="E5:E70" si="0">SUM(D5/C5*100)</f>
        <v>0</v>
      </c>
      <c r="F5" s="4"/>
      <c r="G5" s="5"/>
      <c r="H5" s="6"/>
      <c r="I5" s="7"/>
      <c r="K5" s="1" t="s">
        <v>255</v>
      </c>
      <c r="L5" s="467" t="s">
        <v>1274</v>
      </c>
    </row>
    <row r="6" spans="2:12" ht="17.25" thickBot="1" x14ac:dyDescent="0.35">
      <c r="B6" s="2" t="s">
        <v>5</v>
      </c>
      <c r="C6" s="3">
        <f>('Location, Access &amp; Exterior'!D28)</f>
        <v>25</v>
      </c>
      <c r="D6" s="3">
        <f>('Location, Access &amp; Exterior'!E28)</f>
        <v>0</v>
      </c>
      <c r="E6" s="22">
        <f t="shared" si="0"/>
        <v>0</v>
      </c>
      <c r="F6" s="4"/>
      <c r="G6" s="5"/>
      <c r="H6" s="6"/>
      <c r="I6" s="7"/>
      <c r="K6" s="1" t="s">
        <v>156</v>
      </c>
      <c r="L6" s="464" t="s">
        <v>1275</v>
      </c>
    </row>
    <row r="7" spans="2:12" ht="17.25" thickBot="1" x14ac:dyDescent="0.35">
      <c r="B7" s="2" t="s">
        <v>7</v>
      </c>
      <c r="C7" s="3">
        <f>('Location, Access &amp; Exterior'!D35)</f>
        <v>15</v>
      </c>
      <c r="D7" s="3">
        <f>SUM('Location, Access &amp; Exterior'!E35)</f>
        <v>0</v>
      </c>
      <c r="E7" s="22">
        <f t="shared" si="0"/>
        <v>0</v>
      </c>
      <c r="F7" s="4"/>
      <c r="G7" s="5"/>
      <c r="H7" s="6"/>
      <c r="I7" s="7"/>
      <c r="K7" s="1" t="s">
        <v>157</v>
      </c>
      <c r="L7" s="464" t="s">
        <v>1276</v>
      </c>
    </row>
    <row r="8" spans="2:12" ht="17.25" thickBot="1" x14ac:dyDescent="0.35">
      <c r="B8" s="2" t="s">
        <v>10</v>
      </c>
      <c r="C8" s="92" t="s">
        <v>2</v>
      </c>
      <c r="D8" s="92" t="s">
        <v>810</v>
      </c>
      <c r="E8" s="76" t="s">
        <v>2</v>
      </c>
      <c r="F8" s="4"/>
      <c r="G8" s="5"/>
      <c r="H8" s="6"/>
      <c r="I8" s="7"/>
      <c r="K8" s="1" t="s">
        <v>158</v>
      </c>
      <c r="L8" s="465" t="s">
        <v>161</v>
      </c>
    </row>
    <row r="9" spans="2:12" ht="18" customHeight="1" thickBot="1" x14ac:dyDescent="0.3">
      <c r="B9" s="38" t="s">
        <v>146</v>
      </c>
      <c r="C9" s="39">
        <f>SUM(C10:C16)</f>
        <v>280</v>
      </c>
      <c r="D9" s="39">
        <f>SUM(D10:D16)</f>
        <v>0</v>
      </c>
      <c r="E9" s="39">
        <f t="shared" si="0"/>
        <v>0</v>
      </c>
      <c r="F9" s="40"/>
      <c r="G9" s="41">
        <f>('% Weighting'!D7)</f>
        <v>0.09</v>
      </c>
      <c r="H9" s="40"/>
      <c r="I9" s="445">
        <f>SUM(E9*G9/100)</f>
        <v>0</v>
      </c>
      <c r="K9" s="1" t="s">
        <v>159</v>
      </c>
      <c r="L9" s="465" t="s">
        <v>162</v>
      </c>
    </row>
    <row r="10" spans="2:12" ht="17.25" thickBot="1" x14ac:dyDescent="0.35">
      <c r="B10" s="2" t="s">
        <v>834</v>
      </c>
      <c r="C10" s="3">
        <f>('Reception &amp; Affiliated Services'!D19)</f>
        <v>35</v>
      </c>
      <c r="D10" s="3">
        <f>('Reception &amp; Affiliated Services'!E19)</f>
        <v>0</v>
      </c>
      <c r="E10" s="22">
        <f t="shared" si="0"/>
        <v>0</v>
      </c>
      <c r="F10" s="4"/>
      <c r="G10" s="5"/>
      <c r="H10" s="6"/>
      <c r="I10" s="7"/>
      <c r="K10" s="466" t="s">
        <v>1278</v>
      </c>
      <c r="L10" s="465" t="s">
        <v>1277</v>
      </c>
    </row>
    <row r="11" spans="2:12" ht="32.25" customHeight="1" x14ac:dyDescent="0.3">
      <c r="B11" s="366" t="s">
        <v>837</v>
      </c>
      <c r="C11" s="3">
        <f>('Reception &amp; Affiliated Services'!D26)</f>
        <v>20</v>
      </c>
      <c r="D11" s="3">
        <f>('Reception &amp; Affiliated Services'!E26)</f>
        <v>0</v>
      </c>
      <c r="E11" s="22">
        <f t="shared" si="0"/>
        <v>0</v>
      </c>
      <c r="F11" s="4"/>
      <c r="G11" s="5"/>
      <c r="H11" s="6"/>
      <c r="I11" s="7"/>
    </row>
    <row r="12" spans="2:12" ht="16.5" x14ac:dyDescent="0.3">
      <c r="B12" s="2" t="s">
        <v>24</v>
      </c>
      <c r="C12" s="3">
        <f>('Reception &amp; Affiliated Services'!D35)</f>
        <v>25</v>
      </c>
      <c r="D12" s="3">
        <f>('Reception &amp; Affiliated Services'!E35)</f>
        <v>0</v>
      </c>
      <c r="E12" s="22">
        <f t="shared" si="0"/>
        <v>0</v>
      </c>
      <c r="F12" s="4"/>
      <c r="G12" s="5"/>
      <c r="H12" s="6"/>
      <c r="I12" s="7"/>
    </row>
    <row r="13" spans="2:12" ht="16.5" x14ac:dyDescent="0.3">
      <c r="B13" s="2" t="s">
        <v>25</v>
      </c>
      <c r="C13" s="3">
        <f>('Reception &amp; Affiliated Services'!D45)</f>
        <v>20</v>
      </c>
      <c r="D13" s="3">
        <f>('Reception &amp; Affiliated Services'!E45)</f>
        <v>0</v>
      </c>
      <c r="E13" s="22">
        <f t="shared" si="0"/>
        <v>0</v>
      </c>
      <c r="F13" s="4"/>
      <c r="G13" s="5"/>
      <c r="H13" s="6"/>
      <c r="I13" s="7"/>
    </row>
    <row r="14" spans="2:12" ht="16.5" x14ac:dyDescent="0.3">
      <c r="B14" s="2" t="s">
        <v>29</v>
      </c>
      <c r="C14" s="3">
        <f>('Reception &amp; Affiliated Services'!D63)</f>
        <v>80</v>
      </c>
      <c r="D14" s="3">
        <f>('Reception &amp; Affiliated Services'!E63)</f>
        <v>0</v>
      </c>
      <c r="E14" s="22">
        <f t="shared" si="0"/>
        <v>0</v>
      </c>
      <c r="F14" s="4"/>
      <c r="G14" s="5"/>
      <c r="H14" s="6"/>
      <c r="I14" s="7"/>
    </row>
    <row r="15" spans="2:12" ht="16.5" x14ac:dyDescent="0.3">
      <c r="B15" s="2" t="s">
        <v>34</v>
      </c>
      <c r="C15" s="3">
        <f>('Reception &amp; Affiliated Services'!D76)</f>
        <v>50</v>
      </c>
      <c r="D15" s="3">
        <f>('Reception &amp; Affiliated Services'!E76)</f>
        <v>0</v>
      </c>
      <c r="E15" s="22">
        <f t="shared" si="0"/>
        <v>0</v>
      </c>
      <c r="F15" s="4"/>
      <c r="G15" s="5"/>
      <c r="H15" s="6"/>
      <c r="I15" s="7"/>
    </row>
    <row r="16" spans="2:12" ht="16.5" x14ac:dyDescent="0.3">
      <c r="B16" s="2" t="s">
        <v>38</v>
      </c>
      <c r="C16" s="3">
        <f>('Reception &amp; Affiliated Services'!D91)</f>
        <v>50</v>
      </c>
      <c r="D16" s="3">
        <f>SUM('Reception &amp; Affiliated Services'!E91)</f>
        <v>0</v>
      </c>
      <c r="E16" s="22">
        <f t="shared" si="0"/>
        <v>0</v>
      </c>
      <c r="F16" s="4"/>
      <c r="G16" s="5"/>
      <c r="H16" s="6"/>
      <c r="I16" s="7"/>
    </row>
    <row r="17" spans="2:9" ht="16.5" x14ac:dyDescent="0.25">
      <c r="B17" s="46" t="s">
        <v>149</v>
      </c>
      <c r="C17" s="42">
        <f>SUM(C18:C32)</f>
        <v>635</v>
      </c>
      <c r="D17" s="42">
        <f>SUM(D18:D32)</f>
        <v>0</v>
      </c>
      <c r="E17" s="42">
        <f t="shared" si="0"/>
        <v>0</v>
      </c>
      <c r="F17" s="43">
        <f>SUM(E17/100)</f>
        <v>0</v>
      </c>
      <c r="G17" s="44">
        <f>('% Weighting'!D8)</f>
        <v>0.18</v>
      </c>
      <c r="H17" s="45">
        <f>G17</f>
        <v>0.18</v>
      </c>
      <c r="I17" s="446">
        <f>SUM(E17*G17/100)</f>
        <v>0</v>
      </c>
    </row>
    <row r="18" spans="2:9" ht="16.5" x14ac:dyDescent="0.3">
      <c r="B18" s="2" t="s">
        <v>150</v>
      </c>
      <c r="C18" s="8">
        <f>('Guest Bedrooms'!D12)</f>
        <v>15</v>
      </c>
      <c r="D18" s="8">
        <f>('Guest Bedrooms'!E12)</f>
        <v>0</v>
      </c>
      <c r="E18" s="22">
        <f t="shared" si="0"/>
        <v>0</v>
      </c>
      <c r="F18" s="9"/>
      <c r="G18" s="10"/>
      <c r="H18" s="11"/>
      <c r="I18" s="7"/>
    </row>
    <row r="19" spans="2:9" ht="16.5" x14ac:dyDescent="0.3">
      <c r="B19" s="2" t="s">
        <v>40</v>
      </c>
      <c r="C19" s="8">
        <f>('Guest Bedrooms'!D24)</f>
        <v>35</v>
      </c>
      <c r="D19" s="8">
        <f>('Guest Bedrooms'!E24)</f>
        <v>0</v>
      </c>
      <c r="E19" s="22">
        <f t="shared" si="0"/>
        <v>0</v>
      </c>
      <c r="F19" s="9"/>
      <c r="G19" s="10"/>
      <c r="H19" s="11"/>
      <c r="I19" s="7"/>
    </row>
    <row r="20" spans="2:9" ht="16.5" x14ac:dyDescent="0.3">
      <c r="B20" s="2" t="s">
        <v>130</v>
      </c>
      <c r="C20" s="8">
        <f>('Guest Bedrooms'!D40)</f>
        <v>50</v>
      </c>
      <c r="D20" s="8">
        <f>('Guest Bedrooms'!E40)</f>
        <v>0</v>
      </c>
      <c r="E20" s="22">
        <f t="shared" si="0"/>
        <v>0</v>
      </c>
      <c r="F20" s="9"/>
      <c r="G20" s="10"/>
      <c r="H20" s="11"/>
      <c r="I20" s="7"/>
    </row>
    <row r="21" spans="2:9" ht="16.5" x14ac:dyDescent="0.3">
      <c r="B21" s="2" t="s">
        <v>41</v>
      </c>
      <c r="C21" s="8">
        <f>('Guest Bedrooms'!D52)</f>
        <v>35</v>
      </c>
      <c r="D21" s="8">
        <f>('Guest Bedrooms'!E52)</f>
        <v>0</v>
      </c>
      <c r="E21" s="22">
        <f t="shared" si="0"/>
        <v>0</v>
      </c>
      <c r="F21" s="9"/>
      <c r="G21" s="10"/>
      <c r="H21" s="11"/>
      <c r="I21" s="7"/>
    </row>
    <row r="22" spans="2:9" ht="16.5" x14ac:dyDescent="0.3">
      <c r="B22" s="2" t="s">
        <v>42</v>
      </c>
      <c r="C22" s="8">
        <f>SUM('Guest Bedrooms'!D84)</f>
        <v>140</v>
      </c>
      <c r="D22" s="8">
        <f>SUM('Guest Bedrooms'!E84)</f>
        <v>0</v>
      </c>
      <c r="E22" s="22">
        <f t="shared" si="0"/>
        <v>0</v>
      </c>
      <c r="F22" s="9"/>
      <c r="G22" s="10"/>
      <c r="H22" s="11"/>
      <c r="I22" s="7"/>
    </row>
    <row r="23" spans="2:9" ht="16.5" x14ac:dyDescent="0.3">
      <c r="B23" s="2" t="s">
        <v>1009</v>
      </c>
      <c r="C23" s="8">
        <f>SUM('Guest Bedrooms'!D98)</f>
        <v>30</v>
      </c>
      <c r="D23" s="8">
        <f>SUM('Guest Bedrooms'!E98)</f>
        <v>0</v>
      </c>
      <c r="E23" s="22">
        <f t="shared" si="0"/>
        <v>0</v>
      </c>
      <c r="F23" s="9"/>
      <c r="G23" s="10"/>
      <c r="H23" s="11"/>
      <c r="I23" s="7"/>
    </row>
    <row r="24" spans="2:9" ht="16.5" x14ac:dyDescent="0.3">
      <c r="B24" s="2" t="s">
        <v>43</v>
      </c>
      <c r="C24" s="8">
        <f>SUM('Guest Bedrooms'!D105)</f>
        <v>20</v>
      </c>
      <c r="D24" s="8">
        <f>SUM('Guest Bedrooms'!E105)</f>
        <v>0</v>
      </c>
      <c r="E24" s="22">
        <f t="shared" si="0"/>
        <v>0</v>
      </c>
      <c r="F24" s="9"/>
      <c r="G24" s="10"/>
      <c r="H24" s="11"/>
      <c r="I24" s="7"/>
    </row>
    <row r="25" spans="2:9" ht="16.5" x14ac:dyDescent="0.3">
      <c r="B25" s="2" t="s">
        <v>147</v>
      </c>
      <c r="C25" s="8">
        <f>SUM('Guest Bedrooms'!D114)</f>
        <v>30</v>
      </c>
      <c r="D25" s="8">
        <f>SUM('Guest Bedrooms'!E114)</f>
        <v>0</v>
      </c>
      <c r="E25" s="22">
        <f t="shared" si="0"/>
        <v>0</v>
      </c>
      <c r="F25" s="9"/>
      <c r="G25" s="10"/>
      <c r="H25" s="11"/>
      <c r="I25" s="7"/>
    </row>
    <row r="26" spans="2:9" ht="16.5" x14ac:dyDescent="0.3">
      <c r="B26" s="2" t="s">
        <v>1010</v>
      </c>
      <c r="C26" s="8">
        <f>SUM('Guest Bedrooms'!D121)</f>
        <v>20</v>
      </c>
      <c r="D26" s="8">
        <f>SUM('Guest Bedrooms'!E121)</f>
        <v>0</v>
      </c>
      <c r="E26" s="22">
        <f t="shared" si="0"/>
        <v>0</v>
      </c>
      <c r="F26" s="9"/>
      <c r="G26" s="10"/>
      <c r="H26" s="11"/>
      <c r="I26" s="7"/>
    </row>
    <row r="27" spans="2:9" ht="16.5" x14ac:dyDescent="0.3">
      <c r="B27" s="2" t="s">
        <v>44</v>
      </c>
      <c r="C27" s="8">
        <f>SUM('Guest Bedrooms'!D130)</f>
        <v>25</v>
      </c>
      <c r="D27" s="8">
        <f>SUM('Guest Bedrooms'!E130)</f>
        <v>0</v>
      </c>
      <c r="E27" s="22">
        <f t="shared" si="0"/>
        <v>0</v>
      </c>
      <c r="F27" s="9"/>
      <c r="G27" s="10"/>
      <c r="H27" s="11"/>
      <c r="I27" s="7"/>
    </row>
    <row r="28" spans="2:9" ht="16.5" x14ac:dyDescent="0.3">
      <c r="B28" s="2" t="s">
        <v>45</v>
      </c>
      <c r="C28" s="8">
        <f>('Guest Bedrooms'!D178)</f>
        <v>140</v>
      </c>
      <c r="D28" s="8">
        <f>('Guest Bedrooms'!E178)</f>
        <v>0</v>
      </c>
      <c r="E28" s="22">
        <f t="shared" si="0"/>
        <v>0</v>
      </c>
      <c r="F28" s="9"/>
      <c r="G28" s="10"/>
      <c r="H28" s="11"/>
      <c r="I28" s="7"/>
    </row>
    <row r="29" spans="2:9" ht="16.5" x14ac:dyDescent="0.3">
      <c r="B29" s="2" t="s">
        <v>48</v>
      </c>
      <c r="C29" s="8">
        <f>'Guest Bedrooms'!D187</f>
        <v>20</v>
      </c>
      <c r="D29" s="8">
        <f>'Guest Bedrooms'!E187</f>
        <v>0</v>
      </c>
      <c r="E29" s="22">
        <f t="shared" si="0"/>
        <v>0</v>
      </c>
      <c r="F29" s="9"/>
      <c r="G29" s="10"/>
      <c r="H29" s="11"/>
      <c r="I29" s="7"/>
    </row>
    <row r="30" spans="2:9" ht="16.5" x14ac:dyDescent="0.3">
      <c r="B30" s="2" t="s">
        <v>49</v>
      </c>
      <c r="C30" s="8">
        <f>('Guest Bedrooms'!D195)</f>
        <v>25</v>
      </c>
      <c r="D30" s="8">
        <f>('Guest Bedrooms'!E195)</f>
        <v>0</v>
      </c>
      <c r="E30" s="22">
        <f t="shared" si="0"/>
        <v>0</v>
      </c>
      <c r="F30" s="9"/>
      <c r="G30" s="10"/>
      <c r="H30" s="11"/>
      <c r="I30" s="7"/>
    </row>
    <row r="31" spans="2:9" ht="16.5" x14ac:dyDescent="0.3">
      <c r="B31" s="2" t="s">
        <v>1256</v>
      </c>
      <c r="C31" s="8">
        <f>SUM('Guest Bedrooms'!D201)</f>
        <v>30</v>
      </c>
      <c r="D31" s="8">
        <f>SUM('Guest Bedrooms'!E201)</f>
        <v>0</v>
      </c>
      <c r="E31" s="22"/>
      <c r="F31" s="9"/>
      <c r="G31" s="10"/>
      <c r="H31" s="11"/>
      <c r="I31" s="7"/>
    </row>
    <row r="32" spans="2:9" ht="16.5" x14ac:dyDescent="0.3">
      <c r="B32" s="2" t="s">
        <v>50</v>
      </c>
      <c r="C32" s="8">
        <f>'Guest Bedrooms'!D207</f>
        <v>20</v>
      </c>
      <c r="D32" s="8">
        <f>'Guest Bedrooms'!E207</f>
        <v>0</v>
      </c>
      <c r="E32" s="22">
        <f t="shared" si="0"/>
        <v>0</v>
      </c>
      <c r="F32" s="9"/>
      <c r="G32" s="10"/>
      <c r="H32" s="11"/>
      <c r="I32" s="7"/>
    </row>
    <row r="33" spans="2:9" ht="16.5" x14ac:dyDescent="0.25">
      <c r="B33" s="47" t="s">
        <v>148</v>
      </c>
      <c r="C33" s="51">
        <f>SUM(C34:C40)</f>
        <v>215</v>
      </c>
      <c r="D33" s="51">
        <f>SUM(D34:D40)</f>
        <v>0</v>
      </c>
      <c r="E33" s="51">
        <f t="shared" si="0"/>
        <v>0</v>
      </c>
      <c r="F33" s="48">
        <f>SUM(E33/100)</f>
        <v>0</v>
      </c>
      <c r="G33" s="49">
        <f>('% Weighting'!D9)</f>
        <v>0.1</v>
      </c>
      <c r="H33" s="50">
        <f>G33</f>
        <v>0.1</v>
      </c>
      <c r="I33" s="447">
        <f>SUM(E33*G33/100)</f>
        <v>0</v>
      </c>
    </row>
    <row r="34" spans="2:9" ht="18" customHeight="1" x14ac:dyDescent="0.3">
      <c r="B34" s="2" t="s">
        <v>53</v>
      </c>
      <c r="C34" s="8">
        <f>SUM('Guest Bathroom'!D9)</f>
        <v>20</v>
      </c>
      <c r="D34" s="8">
        <f>SUM('Guest Bathroom'!E9)</f>
        <v>0</v>
      </c>
      <c r="E34" s="22">
        <f t="shared" si="0"/>
        <v>0</v>
      </c>
      <c r="F34" s="4"/>
      <c r="G34" s="10"/>
      <c r="H34" s="11"/>
      <c r="I34" s="7"/>
    </row>
    <row r="35" spans="2:9" ht="16.5" x14ac:dyDescent="0.3">
      <c r="B35" s="2" t="s">
        <v>54</v>
      </c>
      <c r="C35" s="8">
        <f>('Guest Bathroom'!D18)</f>
        <v>25</v>
      </c>
      <c r="D35" s="8">
        <f>('Guest Bathroom'!E18)</f>
        <v>0</v>
      </c>
      <c r="E35" s="22">
        <f t="shared" si="0"/>
        <v>0</v>
      </c>
      <c r="F35" s="4"/>
      <c r="G35" s="10"/>
      <c r="H35" s="11"/>
      <c r="I35" s="7"/>
    </row>
    <row r="36" spans="2:9" ht="16.5" x14ac:dyDescent="0.3">
      <c r="B36" s="2" t="s">
        <v>63</v>
      </c>
      <c r="C36" s="8">
        <f>('Guest Bathroom'!D35)</f>
        <v>75</v>
      </c>
      <c r="D36" s="8">
        <f>('Guest Bathroom'!E35)</f>
        <v>0</v>
      </c>
      <c r="E36" s="22">
        <f t="shared" si="0"/>
        <v>0</v>
      </c>
      <c r="F36" s="4"/>
      <c r="G36" s="10"/>
      <c r="H36" s="11"/>
      <c r="I36" s="7"/>
    </row>
    <row r="37" spans="2:9" ht="16.5" x14ac:dyDescent="0.3">
      <c r="B37" s="2" t="s">
        <v>64</v>
      </c>
      <c r="C37" s="8">
        <f>('Guest Bathroom'!D42)</f>
        <v>25</v>
      </c>
      <c r="D37" s="8">
        <f>('Guest Bathroom'!E42)</f>
        <v>0</v>
      </c>
      <c r="E37" s="22">
        <f t="shared" si="0"/>
        <v>0</v>
      </c>
      <c r="F37" s="4"/>
      <c r="G37" s="10"/>
      <c r="H37" s="11"/>
      <c r="I37" s="7"/>
    </row>
    <row r="38" spans="2:9" ht="16.5" x14ac:dyDescent="0.3">
      <c r="B38" s="2" t="s">
        <v>68</v>
      </c>
      <c r="C38" s="8">
        <f>('Guest Bathroom'!D52)</f>
        <v>30</v>
      </c>
      <c r="D38" s="8">
        <f>('Guest Bathroom'!E52)</f>
        <v>0</v>
      </c>
      <c r="E38" s="22">
        <f t="shared" si="0"/>
        <v>0</v>
      </c>
      <c r="F38" s="4"/>
      <c r="G38" s="10"/>
      <c r="H38" s="11"/>
      <c r="I38" s="7"/>
    </row>
    <row r="39" spans="2:9" ht="16.5" x14ac:dyDescent="0.3">
      <c r="B39" s="2" t="s">
        <v>70</v>
      </c>
      <c r="C39" s="8">
        <f>SUM('Guest Bathroom'!D60)</f>
        <v>20</v>
      </c>
      <c r="D39" s="8">
        <f>SUM('Guest Bathroom'!E60)</f>
        <v>0</v>
      </c>
      <c r="E39" s="22">
        <f t="shared" si="0"/>
        <v>0</v>
      </c>
      <c r="F39" s="4"/>
      <c r="G39" s="10"/>
      <c r="H39" s="11"/>
      <c r="I39" s="7"/>
    </row>
    <row r="40" spans="2:9" ht="16.5" x14ac:dyDescent="0.3">
      <c r="B40" s="2" t="s">
        <v>71</v>
      </c>
      <c r="C40" s="8">
        <f>('Guest Bathroom'!D68)</f>
        <v>20</v>
      </c>
      <c r="D40" s="8">
        <f>('Guest Bathroom'!E68)</f>
        <v>0</v>
      </c>
      <c r="E40" s="22">
        <f t="shared" si="0"/>
        <v>0</v>
      </c>
      <c r="F40" s="9"/>
      <c r="G40" s="10"/>
      <c r="H40" s="11"/>
      <c r="I40" s="7"/>
    </row>
    <row r="41" spans="2:9" ht="16.5" x14ac:dyDescent="0.25">
      <c r="B41" s="52" t="s">
        <v>129</v>
      </c>
      <c r="C41" s="53">
        <f>SUM(C42:C46)</f>
        <v>135</v>
      </c>
      <c r="D41" s="53">
        <f>SUM(D42:D46)</f>
        <v>0</v>
      </c>
      <c r="E41" s="53">
        <f t="shared" si="0"/>
        <v>0</v>
      </c>
      <c r="F41" s="54">
        <f>SUM(E41/100)</f>
        <v>0</v>
      </c>
      <c r="G41" s="55">
        <f>('% Weighting'!D10)</f>
        <v>0.06</v>
      </c>
      <c r="H41" s="56">
        <f>G41</f>
        <v>0.06</v>
      </c>
      <c r="I41" s="448">
        <f>SUM(E41*G41/100)</f>
        <v>0</v>
      </c>
    </row>
    <row r="42" spans="2:9" ht="16.5" x14ac:dyDescent="0.3">
      <c r="B42" s="2" t="s">
        <v>75</v>
      </c>
      <c r="C42" s="8" t="str">
        <f>('Public Areas'!D5)</f>
        <v>M</v>
      </c>
      <c r="D42" s="8" t="s">
        <v>2</v>
      </c>
      <c r="E42" s="8" t="s">
        <v>2</v>
      </c>
      <c r="F42" s="4"/>
      <c r="G42" s="5"/>
      <c r="H42" s="6"/>
      <c r="I42" s="7"/>
    </row>
    <row r="43" spans="2:9" ht="16.5" x14ac:dyDescent="0.3">
      <c r="B43" s="2" t="s">
        <v>170</v>
      </c>
      <c r="C43" s="8">
        <f>('Public Areas'!D10)</f>
        <v>20</v>
      </c>
      <c r="D43" s="8">
        <f>('Public Areas'!E10)</f>
        <v>0</v>
      </c>
      <c r="E43" s="22">
        <f t="shared" si="0"/>
        <v>0</v>
      </c>
      <c r="F43" s="4"/>
      <c r="G43" s="5"/>
      <c r="H43" s="6"/>
      <c r="I43" s="7"/>
    </row>
    <row r="44" spans="2:9" ht="16.5" x14ac:dyDescent="0.3">
      <c r="B44" s="2" t="s">
        <v>73</v>
      </c>
      <c r="C44" s="8">
        <f>('Public Areas'!D21)</f>
        <v>35</v>
      </c>
      <c r="D44" s="8">
        <f>('Public Areas'!E21)</f>
        <v>0</v>
      </c>
      <c r="E44" s="22">
        <f t="shared" si="0"/>
        <v>0</v>
      </c>
      <c r="F44" s="4"/>
      <c r="G44" s="5"/>
      <c r="H44" s="6"/>
      <c r="I44" s="7"/>
    </row>
    <row r="45" spans="2:9" ht="16.5" x14ac:dyDescent="0.3">
      <c r="B45" s="2" t="s">
        <v>76</v>
      </c>
      <c r="C45" s="8">
        <f>('Public Areas'!D31)</f>
        <v>20</v>
      </c>
      <c r="D45" s="8">
        <f>('Public Areas'!E31)</f>
        <v>0</v>
      </c>
      <c r="E45" s="22">
        <f t="shared" si="0"/>
        <v>0</v>
      </c>
      <c r="F45" s="4"/>
      <c r="G45" s="5"/>
      <c r="H45" s="6"/>
      <c r="I45" s="7"/>
    </row>
    <row r="46" spans="2:9" ht="16.5" x14ac:dyDescent="0.3">
      <c r="B46" s="2" t="s">
        <v>78</v>
      </c>
      <c r="C46" s="8">
        <f>('Public Areas'!D48)</f>
        <v>60</v>
      </c>
      <c r="D46" s="8">
        <f>('Public Areas'!E48)</f>
        <v>0</v>
      </c>
      <c r="E46" s="22">
        <f t="shared" si="0"/>
        <v>0</v>
      </c>
      <c r="F46" s="4"/>
      <c r="G46" s="5"/>
      <c r="H46" s="6"/>
      <c r="I46" s="7"/>
    </row>
    <row r="47" spans="2:9" ht="16.5" x14ac:dyDescent="0.25">
      <c r="B47" s="57" t="s">
        <v>151</v>
      </c>
      <c r="C47" s="58">
        <f>SUM(C48:C63)</f>
        <v>420</v>
      </c>
      <c r="D47" s="58">
        <f>SUM(D48:D63)</f>
        <v>0</v>
      </c>
      <c r="E47" s="58">
        <f t="shared" si="0"/>
        <v>0</v>
      </c>
      <c r="F47" s="59">
        <f>SUM(E47/100)</f>
        <v>0</v>
      </c>
      <c r="G47" s="60">
        <f>('% Weighting'!D11)</f>
        <v>0.1</v>
      </c>
      <c r="H47" s="61">
        <f>G47</f>
        <v>0.1</v>
      </c>
      <c r="I47" s="449">
        <f>SUM(E47*G47/100)</f>
        <v>0</v>
      </c>
    </row>
    <row r="48" spans="2:9" ht="16.5" x14ac:dyDescent="0.3">
      <c r="B48" s="2" t="s">
        <v>80</v>
      </c>
      <c r="C48" s="8">
        <f>('Restaurant &amp; Bars'!D7)</f>
        <v>30</v>
      </c>
      <c r="D48" s="8">
        <f>('Restaurant &amp; Bars'!E7)</f>
        <v>0</v>
      </c>
      <c r="E48" s="22">
        <f t="shared" si="0"/>
        <v>0</v>
      </c>
      <c r="F48" s="4"/>
      <c r="G48" s="5"/>
      <c r="H48" s="6"/>
      <c r="I48" s="7"/>
    </row>
    <row r="49" spans="2:9" ht="16.5" x14ac:dyDescent="0.3">
      <c r="B49" s="2" t="s">
        <v>1011</v>
      </c>
      <c r="C49" s="8">
        <f>SUM('Restaurant &amp; Bars'!D17)</f>
        <v>40</v>
      </c>
      <c r="D49" s="8">
        <f>SUM('Restaurant &amp; Bars'!E17)</f>
        <v>0</v>
      </c>
      <c r="E49" s="22">
        <f t="shared" si="0"/>
        <v>0</v>
      </c>
      <c r="F49" s="4"/>
      <c r="G49" s="5"/>
      <c r="H49" s="6"/>
      <c r="I49" s="7"/>
    </row>
    <row r="50" spans="2:9" ht="16.5" x14ac:dyDescent="0.3">
      <c r="B50" s="2" t="s">
        <v>84</v>
      </c>
      <c r="C50" s="8">
        <f>SUM('Restaurant &amp; Bars'!D26)</f>
        <v>20</v>
      </c>
      <c r="D50" s="8">
        <f>SUM('Restaurant &amp; Bars'!E26)</f>
        <v>0</v>
      </c>
      <c r="E50" s="22">
        <f t="shared" si="0"/>
        <v>0</v>
      </c>
      <c r="F50" s="4"/>
      <c r="G50" s="5"/>
      <c r="H50" s="6"/>
      <c r="I50" s="7"/>
    </row>
    <row r="51" spans="2:9" ht="16.5" x14ac:dyDescent="0.3">
      <c r="B51" s="2" t="s">
        <v>88</v>
      </c>
      <c r="C51" s="8">
        <f>('Restaurant &amp; Bars'!D34)</f>
        <v>25</v>
      </c>
      <c r="D51" s="8">
        <f>('Restaurant &amp; Bars'!E34)</f>
        <v>0</v>
      </c>
      <c r="E51" s="22">
        <f t="shared" si="0"/>
        <v>0</v>
      </c>
      <c r="F51" s="4"/>
      <c r="G51" s="5"/>
      <c r="H51" s="6"/>
      <c r="I51" s="7"/>
    </row>
    <row r="52" spans="2:9" ht="15" customHeight="1" x14ac:dyDescent="0.3">
      <c r="B52" s="2" t="s">
        <v>70</v>
      </c>
      <c r="C52" s="8">
        <f>('Restaurant &amp; Bars'!D43)</f>
        <v>25</v>
      </c>
      <c r="D52" s="8">
        <f>('Restaurant &amp; Bars'!E43)</f>
        <v>0</v>
      </c>
      <c r="E52" s="22">
        <f t="shared" si="0"/>
        <v>0</v>
      </c>
      <c r="F52" s="4"/>
      <c r="G52" s="5"/>
      <c r="H52" s="6"/>
      <c r="I52" s="7"/>
    </row>
    <row r="53" spans="2:9" ht="16.5" x14ac:dyDescent="0.3">
      <c r="B53" s="2" t="s">
        <v>90</v>
      </c>
      <c r="C53" s="8">
        <f>('Restaurant &amp; Bars'!D52)</f>
        <v>45</v>
      </c>
      <c r="D53" s="8">
        <f>('Restaurant &amp; Bars'!E52)</f>
        <v>0</v>
      </c>
      <c r="E53" s="22">
        <f t="shared" si="0"/>
        <v>0</v>
      </c>
      <c r="F53" s="4"/>
      <c r="G53" s="5"/>
      <c r="H53" s="6"/>
      <c r="I53" s="7"/>
    </row>
    <row r="54" spans="2:9" s="74" customFormat="1" ht="16.5" x14ac:dyDescent="0.3">
      <c r="B54" s="2" t="s">
        <v>743</v>
      </c>
      <c r="C54" s="8">
        <f>('Restaurant &amp; Bars'!D60)</f>
        <v>20</v>
      </c>
      <c r="D54" s="8">
        <f>('Restaurant &amp; Bars'!E60)</f>
        <v>0</v>
      </c>
      <c r="E54" s="22">
        <f t="shared" si="0"/>
        <v>0</v>
      </c>
      <c r="F54" s="70"/>
      <c r="G54" s="71"/>
      <c r="H54" s="72"/>
      <c r="I54" s="73"/>
    </row>
    <row r="55" spans="2:9" ht="16.5" x14ac:dyDescent="0.3">
      <c r="B55" s="2" t="s">
        <v>1063</v>
      </c>
      <c r="C55" s="8">
        <f>('Restaurant &amp; Bars'!D66)</f>
        <v>15</v>
      </c>
      <c r="D55" s="8">
        <f>('Restaurant &amp; Bars'!E66)</f>
        <v>0</v>
      </c>
      <c r="E55" s="22">
        <f t="shared" si="0"/>
        <v>0</v>
      </c>
      <c r="F55" s="4"/>
      <c r="G55" s="5"/>
      <c r="H55" s="6"/>
      <c r="I55" s="7"/>
    </row>
    <row r="56" spans="2:9" ht="16.5" x14ac:dyDescent="0.3">
      <c r="B56" s="2" t="s">
        <v>1067</v>
      </c>
      <c r="C56" s="8">
        <f>('Restaurant &amp; Bars'!D74)</f>
        <v>25</v>
      </c>
      <c r="D56" s="8">
        <f>('Restaurant &amp; Bars'!E74)</f>
        <v>0</v>
      </c>
      <c r="E56" s="22">
        <f t="shared" si="0"/>
        <v>0</v>
      </c>
      <c r="F56" s="4"/>
      <c r="G56" s="5"/>
      <c r="H56" s="6"/>
      <c r="I56" s="7"/>
    </row>
    <row r="57" spans="2:9" ht="16.5" x14ac:dyDescent="0.3">
      <c r="B57" s="2" t="s">
        <v>1073</v>
      </c>
      <c r="C57" s="8">
        <f>('Restaurant &amp; Bars'!D81)</f>
        <v>15</v>
      </c>
      <c r="D57" s="8">
        <f>('Restaurant &amp; Bars'!E81)</f>
        <v>0</v>
      </c>
      <c r="E57" s="22">
        <f t="shared" si="0"/>
        <v>0</v>
      </c>
      <c r="F57" s="4"/>
      <c r="G57" s="5"/>
      <c r="H57" s="6"/>
      <c r="I57" s="7"/>
    </row>
    <row r="58" spans="2:9" ht="16.5" x14ac:dyDescent="0.3">
      <c r="B58" s="2" t="s">
        <v>698</v>
      </c>
      <c r="C58" s="8">
        <f>('Restaurant &amp; Bars'!D89)</f>
        <v>40</v>
      </c>
      <c r="D58" s="8">
        <f>('Restaurant &amp; Bars'!E89)</f>
        <v>0</v>
      </c>
      <c r="E58" s="22">
        <f>SUM(D58/C58*100)</f>
        <v>0</v>
      </c>
      <c r="F58" s="4"/>
      <c r="G58" s="5"/>
      <c r="H58" s="6"/>
      <c r="I58" s="7"/>
    </row>
    <row r="59" spans="2:9" ht="16.5" x14ac:dyDescent="0.3">
      <c r="B59" s="2" t="s">
        <v>1081</v>
      </c>
      <c r="C59" s="8">
        <f>SUM('Restaurant &amp; Bars'!D100)</f>
        <v>35</v>
      </c>
      <c r="D59" s="8">
        <f>SUM('Restaurant &amp; Bars'!E100)</f>
        <v>0</v>
      </c>
      <c r="E59" s="22">
        <f t="shared" si="0"/>
        <v>0</v>
      </c>
      <c r="F59" s="4"/>
      <c r="G59" s="5"/>
      <c r="H59" s="6"/>
      <c r="I59" s="7"/>
    </row>
    <row r="60" spans="2:9" ht="16.5" x14ac:dyDescent="0.3">
      <c r="B60" s="2" t="s">
        <v>95</v>
      </c>
      <c r="C60" s="8">
        <f>SUM('Restaurant &amp; Bars'!D110)</f>
        <v>25</v>
      </c>
      <c r="D60" s="8">
        <f>SUM('Restaurant &amp; Bars'!E110)</f>
        <v>0</v>
      </c>
      <c r="E60" s="22">
        <f t="shared" si="0"/>
        <v>0</v>
      </c>
      <c r="F60" s="4"/>
      <c r="G60" s="5"/>
      <c r="H60" s="6"/>
      <c r="I60" s="7"/>
    </row>
    <row r="61" spans="2:9" ht="16.5" x14ac:dyDescent="0.3">
      <c r="B61" s="2" t="s">
        <v>708</v>
      </c>
      <c r="C61" s="8">
        <f>('Restaurant &amp; Bars'!D119)</f>
        <v>20</v>
      </c>
      <c r="D61" s="8">
        <f>('Restaurant &amp; Bars'!E119)</f>
        <v>0</v>
      </c>
      <c r="E61" s="22">
        <f>SUM(D61/C61*100)</f>
        <v>0</v>
      </c>
      <c r="F61" s="4"/>
      <c r="G61" s="5"/>
      <c r="H61" s="6"/>
      <c r="I61" s="7"/>
    </row>
    <row r="62" spans="2:9" ht="16.5" x14ac:dyDescent="0.3">
      <c r="B62" s="2" t="s">
        <v>96</v>
      </c>
      <c r="C62" s="8">
        <f>('Restaurant &amp; Bars'!D124)</f>
        <v>20</v>
      </c>
      <c r="D62" s="8">
        <f>SUM('Restaurant &amp; Bars'!E124)</f>
        <v>0</v>
      </c>
      <c r="E62" s="22">
        <f t="shared" si="0"/>
        <v>0</v>
      </c>
      <c r="F62" s="4"/>
      <c r="G62" s="5"/>
      <c r="H62" s="6"/>
      <c r="I62" s="7"/>
    </row>
    <row r="63" spans="2:9" ht="16.5" x14ac:dyDescent="0.3">
      <c r="B63" s="2" t="s">
        <v>956</v>
      </c>
      <c r="C63" s="8">
        <f>SUM('Restaurant &amp; Bars'!D132)</f>
        <v>20</v>
      </c>
      <c r="D63" s="8">
        <f>SUM('Restaurant &amp; Bars'!E132)</f>
        <v>0</v>
      </c>
      <c r="E63" s="22">
        <f t="shared" si="0"/>
        <v>0</v>
      </c>
      <c r="F63" s="4"/>
      <c r="G63" s="5"/>
      <c r="H63" s="6"/>
      <c r="I63" s="7"/>
    </row>
    <row r="64" spans="2:9" ht="16.5" x14ac:dyDescent="0.3">
      <c r="B64" s="2" t="s">
        <v>957</v>
      </c>
      <c r="C64" s="8">
        <f>SUM('Restaurant &amp; Bars'!D141)</f>
        <v>30</v>
      </c>
      <c r="D64" s="8">
        <f>SUM('Restaurant &amp; Bars'!E141)</f>
        <v>0</v>
      </c>
      <c r="E64" s="22">
        <f t="shared" si="0"/>
        <v>0</v>
      </c>
      <c r="F64" s="4"/>
      <c r="G64" s="5"/>
      <c r="H64" s="6"/>
      <c r="I64" s="7"/>
    </row>
    <row r="65" spans="2:9" ht="16.5" x14ac:dyDescent="0.25">
      <c r="B65" s="82" t="s">
        <v>152</v>
      </c>
      <c r="C65" s="83">
        <f>SUM(Kitchen!D29)</f>
        <v>170</v>
      </c>
      <c r="D65" s="83">
        <f>SUM(Kitchen!E29)</f>
        <v>0</v>
      </c>
      <c r="E65" s="83">
        <f t="shared" si="0"/>
        <v>0</v>
      </c>
      <c r="F65" s="84">
        <f>SUM(E65/100)</f>
        <v>0</v>
      </c>
      <c r="G65" s="85">
        <f>('% Weighting'!D12)</f>
        <v>0.03</v>
      </c>
      <c r="H65" s="86">
        <f>G65</f>
        <v>0.03</v>
      </c>
      <c r="I65" s="450">
        <f>SUM(E65*G65/100)</f>
        <v>0</v>
      </c>
    </row>
    <row r="66" spans="2:9" ht="16.5" x14ac:dyDescent="0.25">
      <c r="B66" s="77" t="s">
        <v>153</v>
      </c>
      <c r="C66" s="78">
        <f>SUM(C67:C69)</f>
        <v>65</v>
      </c>
      <c r="D66" s="78">
        <f>SUM(D67:D69)</f>
        <v>0</v>
      </c>
      <c r="E66" s="78">
        <f t="shared" si="0"/>
        <v>0</v>
      </c>
      <c r="F66" s="79">
        <f>SUM(E66/100)</f>
        <v>0</v>
      </c>
      <c r="G66" s="80">
        <f>('% Weighting'!D13)</f>
        <v>7.0000000000000007E-2</v>
      </c>
      <c r="H66" s="81">
        <f>G66</f>
        <v>7.0000000000000007E-2</v>
      </c>
      <c r="I66" s="451">
        <f>SUM(E66*G66/100)</f>
        <v>0</v>
      </c>
    </row>
    <row r="67" spans="2:9" ht="14.25" customHeight="1" x14ac:dyDescent="0.3">
      <c r="B67" s="2" t="s">
        <v>99</v>
      </c>
      <c r="C67" s="8">
        <f>SUM('General Services'!D16)</f>
        <v>35</v>
      </c>
      <c r="D67" s="8">
        <f>SUM('General Services'!E16)</f>
        <v>0</v>
      </c>
      <c r="E67" s="22">
        <f t="shared" si="0"/>
        <v>0</v>
      </c>
      <c r="F67" s="4"/>
      <c r="G67" s="10"/>
      <c r="H67" s="11"/>
      <c r="I67" s="7"/>
    </row>
    <row r="68" spans="2:9" ht="14.25" customHeight="1" x14ac:dyDescent="0.3">
      <c r="B68" s="2" t="s">
        <v>100</v>
      </c>
      <c r="C68" s="75">
        <f>SUM('General Services'!D25)</f>
        <v>30</v>
      </c>
      <c r="D68" s="8">
        <f>SUM('General Services'!E25)</f>
        <v>0</v>
      </c>
      <c r="E68" s="22">
        <f t="shared" si="0"/>
        <v>0</v>
      </c>
      <c r="F68" s="4"/>
      <c r="G68" s="10"/>
      <c r="H68" s="11"/>
      <c r="I68" s="7"/>
    </row>
    <row r="69" spans="2:9" ht="13.5" customHeight="1" x14ac:dyDescent="0.3">
      <c r="B69" s="2" t="s">
        <v>109</v>
      </c>
      <c r="C69" s="8">
        <f>SUM('General Services'!D32)</f>
        <v>0</v>
      </c>
      <c r="D69" s="8">
        <f>SUM('General Services'!E32)</f>
        <v>0</v>
      </c>
      <c r="E69" s="22" t="e">
        <f t="shared" si="0"/>
        <v>#DIV/0!</v>
      </c>
      <c r="F69" s="4"/>
      <c r="G69" s="10"/>
      <c r="H69" s="11"/>
      <c r="I69" s="7"/>
    </row>
    <row r="70" spans="2:9" ht="14.25" customHeight="1" x14ac:dyDescent="0.25">
      <c r="B70" s="87" t="s">
        <v>131</v>
      </c>
      <c r="C70" s="88">
        <f>SUM(C71:C78)</f>
        <v>485</v>
      </c>
      <c r="D70" s="88">
        <f>SUM(D71:D78)</f>
        <v>0</v>
      </c>
      <c r="E70" s="88">
        <f t="shared" si="0"/>
        <v>0</v>
      </c>
      <c r="F70" s="89">
        <f>SUM(E70/100)</f>
        <v>0</v>
      </c>
      <c r="G70" s="90">
        <f>('% Weighting'!D14)</f>
        <v>0.12</v>
      </c>
      <c r="H70" s="91">
        <f>G70</f>
        <v>0.12</v>
      </c>
      <c r="I70" s="452">
        <f>SUM(E70*G70/100)</f>
        <v>0</v>
      </c>
    </row>
    <row r="71" spans="2:9" ht="20.25" customHeight="1" x14ac:dyDescent="0.3">
      <c r="B71" s="2" t="s">
        <v>110</v>
      </c>
      <c r="C71" s="8">
        <f>('Business Practices'!D11)</f>
        <v>45</v>
      </c>
      <c r="D71" s="8">
        <f>('Business Practices'!E11)</f>
        <v>0</v>
      </c>
      <c r="E71" s="22">
        <f t="shared" ref="E71:E79" si="1">SUM(D71/C71*100)</f>
        <v>0</v>
      </c>
      <c r="F71" s="9"/>
      <c r="G71" s="5"/>
      <c r="H71" s="6"/>
      <c r="I71" s="7"/>
    </row>
    <row r="72" spans="2:9" ht="16.5" customHeight="1" x14ac:dyDescent="0.3">
      <c r="B72" s="2" t="s">
        <v>103</v>
      </c>
      <c r="C72" s="8">
        <f>('Business Practices'!D19)</f>
        <v>45</v>
      </c>
      <c r="D72" s="8">
        <f>('Business Practices'!E19)</f>
        <v>0</v>
      </c>
      <c r="E72" s="22">
        <f t="shared" si="1"/>
        <v>0</v>
      </c>
      <c r="F72" s="9"/>
      <c r="G72" s="5"/>
      <c r="H72" s="6"/>
      <c r="I72" s="7"/>
    </row>
    <row r="73" spans="2:9" ht="16.5" x14ac:dyDescent="0.3">
      <c r="B73" s="2" t="s">
        <v>104</v>
      </c>
      <c r="C73" s="8">
        <f>('Business Practices'!D27)</f>
        <v>60</v>
      </c>
      <c r="D73" s="8">
        <f>('Business Practices'!E27)</f>
        <v>0</v>
      </c>
      <c r="E73" s="22">
        <f t="shared" si="1"/>
        <v>0</v>
      </c>
      <c r="F73" s="9"/>
      <c r="G73" s="5"/>
      <c r="H73" s="6"/>
      <c r="I73" s="7"/>
    </row>
    <row r="74" spans="2:9" ht="13.5" customHeight="1" x14ac:dyDescent="0.3">
      <c r="B74" s="2" t="s">
        <v>105</v>
      </c>
      <c r="C74" s="8" t="s">
        <v>2</v>
      </c>
      <c r="D74" s="8" t="s">
        <v>2</v>
      </c>
      <c r="E74" s="76" t="s">
        <v>2</v>
      </c>
      <c r="F74" s="9"/>
      <c r="G74" s="5"/>
      <c r="H74" s="6"/>
      <c r="I74" s="7"/>
    </row>
    <row r="75" spans="2:9" ht="14.25" customHeight="1" x14ac:dyDescent="0.3">
      <c r="B75" s="2" t="s">
        <v>101</v>
      </c>
      <c r="C75" s="8">
        <f>SUM('Business Practices'!D46)</f>
        <v>50</v>
      </c>
      <c r="D75" s="8">
        <f>SUM('Business Practices'!E46)</f>
        <v>0</v>
      </c>
      <c r="E75" s="22">
        <f t="shared" si="1"/>
        <v>0</v>
      </c>
      <c r="F75" s="9"/>
      <c r="G75" s="5"/>
      <c r="H75" s="6"/>
      <c r="I75" s="7"/>
    </row>
    <row r="76" spans="2:9" ht="14.25" customHeight="1" x14ac:dyDescent="0.3">
      <c r="B76" s="2" t="s">
        <v>102</v>
      </c>
      <c r="C76" s="8">
        <f>SUM('Business Practices'!D51)</f>
        <v>20</v>
      </c>
      <c r="D76" s="8">
        <f>SUM('Business Practices'!E51)</f>
        <v>0</v>
      </c>
      <c r="E76" s="22">
        <f t="shared" si="1"/>
        <v>0</v>
      </c>
      <c r="F76" s="9"/>
      <c r="G76" s="5"/>
      <c r="H76" s="6"/>
      <c r="I76" s="7"/>
    </row>
    <row r="77" spans="2:9" ht="16.5" x14ac:dyDescent="0.3">
      <c r="B77" s="2" t="s">
        <v>106</v>
      </c>
      <c r="C77" s="8">
        <f>SUM('Business Practices'!D58)</f>
        <v>40</v>
      </c>
      <c r="D77" s="8">
        <f>SUM('Business Practices'!E58)</f>
        <v>0</v>
      </c>
      <c r="E77" s="22">
        <f t="shared" si="1"/>
        <v>0</v>
      </c>
      <c r="F77" s="9"/>
      <c r="G77" s="5"/>
      <c r="H77" s="6"/>
      <c r="I77" s="7"/>
    </row>
    <row r="78" spans="2:9" ht="16.5" x14ac:dyDescent="0.3">
      <c r="B78" s="2" t="s">
        <v>107</v>
      </c>
      <c r="C78" s="8">
        <f>SUM('Business Practices'!D98)</f>
        <v>225</v>
      </c>
      <c r="D78" s="8">
        <f>SUM('Business Practices'!E98)</f>
        <v>0</v>
      </c>
      <c r="E78" s="8">
        <f t="shared" si="1"/>
        <v>0</v>
      </c>
      <c r="F78" s="6"/>
      <c r="G78" s="5"/>
      <c r="H78" s="6"/>
      <c r="I78" s="7"/>
    </row>
    <row r="79" spans="2:9" ht="15.75" customHeight="1" x14ac:dyDescent="0.25">
      <c r="B79" s="430" t="s">
        <v>155</v>
      </c>
      <c r="C79" s="62">
        <f>SUM('Activities, Entertainment, etc.'!D5)</f>
        <v>140</v>
      </c>
      <c r="D79" s="62">
        <f>SUM('Activities, Entertainment, etc.'!E5)</f>
        <v>0</v>
      </c>
      <c r="E79" s="62">
        <f t="shared" si="1"/>
        <v>0</v>
      </c>
      <c r="F79" s="63">
        <f>SUM(E79/100)</f>
        <v>0</v>
      </c>
      <c r="G79" s="64">
        <f>('% Weighting'!D15)</f>
        <v>0.1</v>
      </c>
      <c r="H79" s="65">
        <f>G79</f>
        <v>0.1</v>
      </c>
      <c r="I79" s="453">
        <f>SUM(E79*G79/100)</f>
        <v>0</v>
      </c>
    </row>
    <row r="80" spans="2:9" ht="18.75" customHeight="1" x14ac:dyDescent="0.25">
      <c r="B80" s="77" t="s">
        <v>1273</v>
      </c>
      <c r="C80" s="462">
        <f>SUM('Guest Rating'!D7)</f>
        <v>5</v>
      </c>
      <c r="D80" s="462">
        <f>SUM('Guest Rating'!E7)</f>
        <v>0</v>
      </c>
      <c r="E80" s="463">
        <f>SUM(D80/C80*100)</f>
        <v>0</v>
      </c>
      <c r="F80" s="79"/>
      <c r="G80" s="80">
        <f>SUM('% Weighting'!D16)</f>
        <v>0.12</v>
      </c>
      <c r="H80" s="81"/>
      <c r="I80" s="451">
        <f>SUM(E80*G80/100)</f>
        <v>0</v>
      </c>
    </row>
    <row r="81" spans="2:9" ht="16.5" x14ac:dyDescent="0.3">
      <c r="B81" s="12" t="s">
        <v>132</v>
      </c>
      <c r="C81" s="13">
        <f>SUM(C2+C9+C17+C33+C41+C47+C65+C66+C70+C79)</f>
        <v>2610</v>
      </c>
      <c r="D81" s="13"/>
      <c r="E81" s="14"/>
      <c r="F81" s="15"/>
      <c r="G81" s="13"/>
      <c r="H81" s="16"/>
      <c r="I81" s="13"/>
    </row>
    <row r="82" spans="2:9" ht="16.5" x14ac:dyDescent="0.3">
      <c r="B82" s="12" t="s">
        <v>133</v>
      </c>
      <c r="C82" s="13"/>
      <c r="D82" s="13">
        <f>SUM(D79+D70+D66+D65+D47+D41+D33+D17+D9+D2)</f>
        <v>0</v>
      </c>
      <c r="E82" s="14"/>
      <c r="F82" s="15"/>
      <c r="G82" s="13"/>
      <c r="H82" s="16"/>
      <c r="I82" s="13"/>
    </row>
    <row r="83" spans="2:9" ht="16.5" x14ac:dyDescent="0.3">
      <c r="B83" s="12" t="s">
        <v>134</v>
      </c>
      <c r="C83" s="12"/>
      <c r="D83" s="12"/>
      <c r="E83" s="14">
        <f>SUM(D82/C81)*100</f>
        <v>0</v>
      </c>
      <c r="F83" s="15"/>
      <c r="G83" s="13"/>
      <c r="H83" s="16"/>
      <c r="I83" s="13"/>
    </row>
    <row r="84" spans="2:9" ht="17.25" thickBot="1" x14ac:dyDescent="0.35">
      <c r="B84" s="30" t="s">
        <v>135</v>
      </c>
      <c r="C84" s="30"/>
      <c r="D84" s="30"/>
      <c r="E84" s="32"/>
      <c r="F84" s="33"/>
      <c r="G84" s="30"/>
      <c r="H84" s="33"/>
      <c r="I84" s="454">
        <f>SUM(I2:I80)</f>
        <v>0</v>
      </c>
    </row>
    <row r="85" spans="2:9" ht="17.25" thickBot="1" x14ac:dyDescent="0.35">
      <c r="B85" s="31" t="s">
        <v>160</v>
      </c>
      <c r="C85" s="556"/>
      <c r="D85" s="557"/>
      <c r="E85" s="557"/>
      <c r="F85" s="557"/>
      <c r="G85" s="557"/>
      <c r="H85" s="557"/>
      <c r="I85" s="558"/>
    </row>
  </sheetData>
  <mergeCells count="1">
    <mergeCell ref="C85:I85"/>
  </mergeCells>
  <pageMargins left="0.25" right="0.25" top="0.75" bottom="0.75" header="0.3" footer="0.3"/>
  <pageSetup paperSize="9" orientation="portrait" r:id="rId1"/>
  <headerFooter>
    <oddHeader>&amp;C&amp;"-,Bold Italic"&amp;16Island Resort &amp;A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17"/>
  <sheetViews>
    <sheetView view="pageLayout" zoomScaleNormal="100" workbookViewId="0">
      <selection activeCell="D6" sqref="D6"/>
    </sheetView>
  </sheetViews>
  <sheetFormatPr defaultRowHeight="15" x14ac:dyDescent="0.25"/>
  <cols>
    <col min="3" max="3" width="42.85546875" customWidth="1"/>
  </cols>
  <sheetData>
    <row r="4" spans="2:4" ht="18.75" x14ac:dyDescent="0.3">
      <c r="B4" s="17"/>
      <c r="C4" s="18" t="s">
        <v>143</v>
      </c>
      <c r="D4" s="18" t="s">
        <v>144</v>
      </c>
    </row>
    <row r="5" spans="2:4" x14ac:dyDescent="0.25">
      <c r="B5" s="17"/>
      <c r="C5" s="17"/>
      <c r="D5" s="17"/>
    </row>
    <row r="6" spans="2:4" ht="18.75" x14ac:dyDescent="0.3">
      <c r="B6" s="17">
        <v>1</v>
      </c>
      <c r="C6" s="19" t="s">
        <v>142</v>
      </c>
      <c r="D6" s="20">
        <v>0.03</v>
      </c>
    </row>
    <row r="7" spans="2:4" ht="18.75" x14ac:dyDescent="0.3">
      <c r="B7" s="17">
        <v>2</v>
      </c>
      <c r="C7" s="19" t="s">
        <v>146</v>
      </c>
      <c r="D7" s="20">
        <v>0.09</v>
      </c>
    </row>
    <row r="8" spans="2:4" ht="18.75" x14ac:dyDescent="0.3">
      <c r="B8" s="17">
        <v>3</v>
      </c>
      <c r="C8" s="19" t="s">
        <v>149</v>
      </c>
      <c r="D8" s="20">
        <v>0.18</v>
      </c>
    </row>
    <row r="9" spans="2:4" ht="18.75" x14ac:dyDescent="0.3">
      <c r="B9" s="17">
        <v>4</v>
      </c>
      <c r="C9" s="19" t="s">
        <v>148</v>
      </c>
      <c r="D9" s="20">
        <v>0.1</v>
      </c>
    </row>
    <row r="10" spans="2:4" ht="18.75" x14ac:dyDescent="0.3">
      <c r="B10" s="17">
        <v>5</v>
      </c>
      <c r="C10" s="19" t="s">
        <v>129</v>
      </c>
      <c r="D10" s="20">
        <v>0.06</v>
      </c>
    </row>
    <row r="11" spans="2:4" ht="18.75" x14ac:dyDescent="0.3">
      <c r="B11" s="17">
        <v>6</v>
      </c>
      <c r="C11" s="36" t="s">
        <v>151</v>
      </c>
      <c r="D11" s="37">
        <v>0.1</v>
      </c>
    </row>
    <row r="12" spans="2:4" ht="18.75" x14ac:dyDescent="0.3">
      <c r="B12" s="17">
        <v>7</v>
      </c>
      <c r="C12" s="36" t="s">
        <v>152</v>
      </c>
      <c r="D12" s="37">
        <v>0.03</v>
      </c>
    </row>
    <row r="13" spans="2:4" ht="18.75" x14ac:dyDescent="0.3">
      <c r="B13" s="17">
        <v>8</v>
      </c>
      <c r="C13" s="19" t="s">
        <v>153</v>
      </c>
      <c r="D13" s="20">
        <v>7.0000000000000007E-2</v>
      </c>
    </row>
    <row r="14" spans="2:4" ht="18.75" x14ac:dyDescent="0.3">
      <c r="B14" s="17">
        <v>9</v>
      </c>
      <c r="C14" s="19" t="s">
        <v>131</v>
      </c>
      <c r="D14" s="20">
        <v>0.12</v>
      </c>
    </row>
    <row r="15" spans="2:4" ht="18.75" x14ac:dyDescent="0.3">
      <c r="B15" s="17">
        <v>10</v>
      </c>
      <c r="C15" s="19" t="s">
        <v>155</v>
      </c>
      <c r="D15" s="20">
        <v>0.1</v>
      </c>
    </row>
    <row r="16" spans="2:4" ht="18.75" x14ac:dyDescent="0.3">
      <c r="B16" s="17">
        <v>11</v>
      </c>
      <c r="C16" s="19" t="s">
        <v>1273</v>
      </c>
      <c r="D16" s="20">
        <v>0.12</v>
      </c>
    </row>
    <row r="17" spans="2:4" ht="18.75" x14ac:dyDescent="0.3">
      <c r="B17" s="17"/>
      <c r="C17" s="18" t="s">
        <v>145</v>
      </c>
      <c r="D17" s="21">
        <f>SUM(D6:D16)</f>
        <v>1</v>
      </c>
    </row>
  </sheetData>
  <pageMargins left="0.7" right="0.7" top="0.75" bottom="0.75" header="0.3" footer="0.3"/>
  <pageSetup paperSize="9" orientation="portrait" r:id="rId1"/>
  <headerFooter>
    <oddHeader>&amp;C&amp;"-,Bold Italic"&amp;16Island Resort - &amp;A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view="pageLayout" zoomScaleNormal="100" workbookViewId="0">
      <selection activeCell="C18" sqref="C18"/>
    </sheetView>
  </sheetViews>
  <sheetFormatPr defaultRowHeight="15" x14ac:dyDescent="0.25"/>
  <cols>
    <col min="1" max="1" width="4.28515625" style="436" customWidth="1"/>
    <col min="2" max="2" width="27.42578125" style="436" customWidth="1"/>
    <col min="3" max="3" width="45.85546875" style="436" customWidth="1"/>
    <col min="4" max="4" width="8.85546875" style="436" customWidth="1"/>
    <col min="5" max="16384" width="9.140625" style="436"/>
  </cols>
  <sheetData>
    <row r="1" spans="1:4" x14ac:dyDescent="0.25">
      <c r="A1" s="493"/>
      <c r="B1" s="506" t="s">
        <v>143</v>
      </c>
      <c r="C1" s="506" t="s">
        <v>163</v>
      </c>
      <c r="D1" s="101" t="s">
        <v>164</v>
      </c>
    </row>
    <row r="2" spans="1:4" x14ac:dyDescent="0.25">
      <c r="A2" s="495"/>
      <c r="B2" s="508"/>
      <c r="C2" s="508"/>
      <c r="D2" s="126" t="s">
        <v>11</v>
      </c>
    </row>
    <row r="3" spans="1:4" ht="57" x14ac:dyDescent="0.25">
      <c r="A3" s="300">
        <v>1</v>
      </c>
      <c r="B3" s="490" t="s">
        <v>227</v>
      </c>
      <c r="C3" s="155" t="s">
        <v>830</v>
      </c>
      <c r="D3" s="126"/>
    </row>
    <row r="4" spans="1:4" ht="51" customHeight="1" x14ac:dyDescent="0.25">
      <c r="A4" s="300">
        <v>2</v>
      </c>
      <c r="B4" s="492"/>
      <c r="C4" s="100" t="s">
        <v>828</v>
      </c>
      <c r="D4" s="126"/>
    </row>
    <row r="5" spans="1:4" ht="28.5" x14ac:dyDescent="0.25">
      <c r="A5" s="103">
        <v>3</v>
      </c>
      <c r="B5" s="490" t="s">
        <v>114</v>
      </c>
      <c r="C5" s="139" t="s">
        <v>31</v>
      </c>
      <c r="D5" s="126"/>
    </row>
    <row r="6" spans="1:4" ht="28.5" x14ac:dyDescent="0.25">
      <c r="A6" s="300">
        <v>4</v>
      </c>
      <c r="B6" s="492"/>
      <c r="C6" s="100" t="s">
        <v>1012</v>
      </c>
      <c r="D6" s="126"/>
    </row>
    <row r="7" spans="1:4" ht="15" customHeight="1" x14ac:dyDescent="0.25">
      <c r="A7" s="300">
        <v>5</v>
      </c>
      <c r="B7" s="490" t="s">
        <v>39</v>
      </c>
      <c r="C7" s="100" t="s">
        <v>791</v>
      </c>
      <c r="D7" s="126"/>
    </row>
    <row r="8" spans="1:4" ht="28.5" x14ac:dyDescent="0.25">
      <c r="A8" s="300">
        <v>6</v>
      </c>
      <c r="B8" s="491"/>
      <c r="C8" s="100" t="s">
        <v>876</v>
      </c>
      <c r="D8" s="126"/>
    </row>
    <row r="9" spans="1:4" ht="42.75" x14ac:dyDescent="0.25">
      <c r="A9" s="103">
        <v>7</v>
      </c>
      <c r="B9" s="491"/>
      <c r="C9" s="100" t="s">
        <v>180</v>
      </c>
      <c r="D9" s="126"/>
    </row>
    <row r="10" spans="1:4" ht="15" customHeight="1" x14ac:dyDescent="0.25">
      <c r="A10" s="300">
        <v>8</v>
      </c>
      <c r="B10" s="491"/>
      <c r="C10" s="148" t="s">
        <v>720</v>
      </c>
      <c r="D10" s="126"/>
    </row>
    <row r="11" spans="1:4" ht="15" customHeight="1" x14ac:dyDescent="0.25">
      <c r="A11" s="300">
        <v>9</v>
      </c>
      <c r="B11" s="491"/>
      <c r="C11" s="100" t="s">
        <v>46</v>
      </c>
      <c r="D11" s="126"/>
    </row>
    <row r="12" spans="1:4" ht="71.25" x14ac:dyDescent="0.25">
      <c r="A12" s="300">
        <v>10</v>
      </c>
      <c r="B12" s="492"/>
      <c r="C12" s="100" t="s">
        <v>794</v>
      </c>
      <c r="D12" s="126"/>
    </row>
    <row r="13" spans="1:4" ht="33.75" customHeight="1" x14ac:dyDescent="0.25">
      <c r="A13" s="103">
        <v>11</v>
      </c>
      <c r="B13" s="128" t="s">
        <v>797</v>
      </c>
      <c r="C13" s="273" t="s">
        <v>676</v>
      </c>
      <c r="D13" s="126"/>
    </row>
    <row r="14" spans="1:4" ht="28.5" x14ac:dyDescent="0.25">
      <c r="A14" s="300">
        <v>12</v>
      </c>
      <c r="B14" s="128" t="s">
        <v>799</v>
      </c>
      <c r="C14" s="155" t="s">
        <v>1083</v>
      </c>
      <c r="D14" s="126"/>
    </row>
    <row r="15" spans="1:4" x14ac:dyDescent="0.25">
      <c r="A15" s="300">
        <v>13</v>
      </c>
      <c r="B15" s="128" t="s">
        <v>800</v>
      </c>
      <c r="C15" s="131" t="s">
        <v>809</v>
      </c>
      <c r="D15" s="126"/>
    </row>
    <row r="16" spans="1:4" ht="18" customHeight="1" x14ac:dyDescent="0.25">
      <c r="A16" s="35"/>
    </row>
    <row r="17" spans="2:3" x14ac:dyDescent="0.25">
      <c r="B17" s="1" t="s">
        <v>166</v>
      </c>
      <c r="C17" s="1">
        <v>13</v>
      </c>
    </row>
    <row r="18" spans="2:3" x14ac:dyDescent="0.25">
      <c r="B18" s="1" t="s">
        <v>167</v>
      </c>
      <c r="C18" s="1">
        <f>COUNTIF(D3:D15, "YES")</f>
        <v>0</v>
      </c>
    </row>
    <row r="19" spans="2:3" x14ac:dyDescent="0.25">
      <c r="B19" s="1" t="s">
        <v>168</v>
      </c>
      <c r="C19" s="1">
        <f>(C18/C17*100)</f>
        <v>0</v>
      </c>
    </row>
  </sheetData>
  <mergeCells count="6">
    <mergeCell ref="B7:B12"/>
    <mergeCell ref="A1:A2"/>
    <mergeCell ref="B1:B2"/>
    <mergeCell ref="C1:C2"/>
    <mergeCell ref="B5:B6"/>
    <mergeCell ref="B3:B4"/>
  </mergeCells>
  <pageMargins left="0.7" right="0.7" top="0.75" bottom="0.75" header="0.3" footer="0.3"/>
  <pageSetup paperSize="9" orientation="portrait" r:id="rId1"/>
  <headerFooter>
    <oddHeader xml:space="preserve">&amp;C&amp;"-,Bold Italic"&amp;14 1 STAR - ISLAND RESORT REQUIREMENT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view="pageLayout" zoomScaleNormal="100" workbookViewId="0">
      <selection activeCell="D12" sqref="D12"/>
    </sheetView>
  </sheetViews>
  <sheetFormatPr defaultRowHeight="14.25" x14ac:dyDescent="0.25"/>
  <cols>
    <col min="1" max="1" width="4.140625" style="98" customWidth="1"/>
    <col min="2" max="2" width="28" style="98" customWidth="1"/>
    <col min="3" max="3" width="42.7109375" style="98" customWidth="1"/>
    <col min="4" max="4" width="11.28515625" style="98" customWidth="1"/>
    <col min="5" max="16384" width="9.140625" style="98"/>
  </cols>
  <sheetData>
    <row r="1" spans="1:4" x14ac:dyDescent="0.25">
      <c r="A1" s="434"/>
      <c r="B1" s="506" t="s">
        <v>143</v>
      </c>
      <c r="C1" s="506" t="s">
        <v>163</v>
      </c>
      <c r="D1" s="101" t="s">
        <v>164</v>
      </c>
    </row>
    <row r="2" spans="1:4" x14ac:dyDescent="0.25">
      <c r="A2" s="300"/>
      <c r="B2" s="508"/>
      <c r="C2" s="508"/>
      <c r="D2" s="126" t="s">
        <v>12</v>
      </c>
    </row>
    <row r="3" spans="1:4" ht="57" x14ac:dyDescent="0.25">
      <c r="A3" s="300">
        <v>1</v>
      </c>
      <c r="B3" s="490" t="s">
        <v>227</v>
      </c>
      <c r="C3" s="155" t="s">
        <v>830</v>
      </c>
      <c r="D3" s="126"/>
    </row>
    <row r="4" spans="1:4" ht="58.5" customHeight="1" x14ac:dyDescent="0.25">
      <c r="A4" s="300">
        <v>2</v>
      </c>
      <c r="B4" s="492"/>
      <c r="C4" s="100" t="s">
        <v>828</v>
      </c>
      <c r="D4" s="126"/>
    </row>
    <row r="5" spans="1:4" ht="28.5" x14ac:dyDescent="0.25">
      <c r="A5" s="300">
        <v>3</v>
      </c>
      <c r="B5" s="559" t="s">
        <v>114</v>
      </c>
      <c r="C5" s="139" t="s">
        <v>31</v>
      </c>
      <c r="D5" s="232"/>
    </row>
    <row r="6" spans="1:4" ht="28.5" x14ac:dyDescent="0.25">
      <c r="A6" s="300">
        <v>4</v>
      </c>
      <c r="B6" s="559"/>
      <c r="C6" s="100" t="s">
        <v>1012</v>
      </c>
      <c r="D6" s="232"/>
    </row>
    <row r="7" spans="1:4" ht="22.5" customHeight="1" x14ac:dyDescent="0.25">
      <c r="A7" s="300">
        <v>5</v>
      </c>
      <c r="B7" s="490" t="s">
        <v>39</v>
      </c>
      <c r="C7" s="100" t="s">
        <v>791</v>
      </c>
      <c r="D7" s="232"/>
    </row>
    <row r="8" spans="1:4" ht="28.5" x14ac:dyDescent="0.25">
      <c r="A8" s="300">
        <v>6</v>
      </c>
      <c r="B8" s="491"/>
      <c r="C8" s="100" t="s">
        <v>876</v>
      </c>
      <c r="D8" s="232"/>
    </row>
    <row r="9" spans="1:4" ht="42.75" x14ac:dyDescent="0.25">
      <c r="A9" s="300">
        <v>7</v>
      </c>
      <c r="B9" s="491"/>
      <c r="C9" s="100" t="s">
        <v>180</v>
      </c>
      <c r="D9" s="232"/>
    </row>
    <row r="10" spans="1:4" ht="19.5" customHeight="1" x14ac:dyDescent="0.25">
      <c r="A10" s="300">
        <v>8</v>
      </c>
      <c r="B10" s="491"/>
      <c r="C10" s="148" t="s">
        <v>720</v>
      </c>
      <c r="D10" s="232"/>
    </row>
    <row r="11" spans="1:4" ht="15" customHeight="1" x14ac:dyDescent="0.25">
      <c r="A11" s="300">
        <v>9</v>
      </c>
      <c r="B11" s="491"/>
      <c r="C11" s="100" t="s">
        <v>46</v>
      </c>
      <c r="D11" s="232"/>
    </row>
    <row r="12" spans="1:4" ht="71.25" x14ac:dyDescent="0.25">
      <c r="A12" s="300">
        <v>10</v>
      </c>
      <c r="B12" s="492"/>
      <c r="C12" s="100" t="s">
        <v>794</v>
      </c>
      <c r="D12" s="232"/>
    </row>
    <row r="13" spans="1:4" ht="28.5" x14ac:dyDescent="0.25">
      <c r="A13" s="300">
        <v>11</v>
      </c>
      <c r="B13" s="128" t="s">
        <v>797</v>
      </c>
      <c r="C13" s="273" t="s">
        <v>676</v>
      </c>
      <c r="D13" s="232"/>
    </row>
    <row r="14" spans="1:4" ht="28.5" x14ac:dyDescent="0.25">
      <c r="A14" s="300">
        <v>12</v>
      </c>
      <c r="B14" s="128" t="s">
        <v>799</v>
      </c>
      <c r="C14" s="155" t="s">
        <v>1083</v>
      </c>
      <c r="D14" s="232"/>
    </row>
    <row r="15" spans="1:4" x14ac:dyDescent="0.25">
      <c r="A15" s="300">
        <v>13</v>
      </c>
      <c r="B15" s="128" t="s">
        <v>800</v>
      </c>
      <c r="C15" s="131" t="s">
        <v>809</v>
      </c>
      <c r="D15" s="232"/>
    </row>
    <row r="16" spans="1:4" ht="15" customHeight="1" x14ac:dyDescent="0.25">
      <c r="B16" s="431"/>
      <c r="D16" s="440"/>
    </row>
    <row r="17" spans="2:3" x14ac:dyDescent="0.25">
      <c r="B17" s="435" t="s">
        <v>166</v>
      </c>
      <c r="C17" s="435">
        <v>13</v>
      </c>
    </row>
    <row r="18" spans="2:3" x14ac:dyDescent="0.25">
      <c r="B18" s="435" t="s">
        <v>167</v>
      </c>
      <c r="C18" s="435">
        <f>COUNTIF(D3:D15,"YES")</f>
        <v>0</v>
      </c>
    </row>
    <row r="19" spans="2:3" x14ac:dyDescent="0.25">
      <c r="B19" s="435" t="s">
        <v>168</v>
      </c>
      <c r="C19" s="435">
        <f>(C18/C17*100)</f>
        <v>0</v>
      </c>
    </row>
  </sheetData>
  <mergeCells count="5">
    <mergeCell ref="B1:B2"/>
    <mergeCell ref="C1:C2"/>
    <mergeCell ref="B5:B6"/>
    <mergeCell ref="B3:B4"/>
    <mergeCell ref="B7:B12"/>
  </mergeCells>
  <pageMargins left="0.7" right="0.7" top="0.75" bottom="0.75" header="0.3" footer="0.3"/>
  <pageSetup paperSize="9" orientation="portrait" r:id="rId1"/>
  <headerFooter>
    <oddHeader xml:space="preserve">&amp;C&amp;"-,Bold Italic"&amp;14 2 STAR - ISLAND RESORT REQUIREMENT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view="pageLayout" topLeftCell="A31" zoomScaleNormal="100" workbookViewId="0">
      <selection activeCell="C33" sqref="C33"/>
    </sheetView>
  </sheetViews>
  <sheetFormatPr defaultRowHeight="14.25" x14ac:dyDescent="0.25"/>
  <cols>
    <col min="1" max="1" width="4.28515625" style="98" customWidth="1"/>
    <col min="2" max="2" width="28.28515625" style="98" customWidth="1"/>
    <col min="3" max="3" width="45.42578125" style="98" customWidth="1"/>
    <col min="4" max="4" width="9.140625" style="440"/>
    <col min="5" max="16384" width="9.140625" style="98"/>
  </cols>
  <sheetData>
    <row r="1" spans="1:4" x14ac:dyDescent="0.25">
      <c r="B1" s="276" t="s">
        <v>165</v>
      </c>
    </row>
    <row r="3" spans="1:4" x14ac:dyDescent="0.25">
      <c r="A3" s="493"/>
      <c r="B3" s="506" t="s">
        <v>143</v>
      </c>
      <c r="C3" s="506" t="s">
        <v>163</v>
      </c>
      <c r="D3" s="126" t="s">
        <v>164</v>
      </c>
    </row>
    <row r="4" spans="1:4" x14ac:dyDescent="0.25">
      <c r="A4" s="495"/>
      <c r="B4" s="508"/>
      <c r="C4" s="508"/>
      <c r="D4" s="126" t="s">
        <v>13</v>
      </c>
    </row>
    <row r="5" spans="1:4" ht="108.75" customHeight="1" x14ac:dyDescent="0.25">
      <c r="A5" s="103">
        <v>1</v>
      </c>
      <c r="B5" s="491" t="s">
        <v>115</v>
      </c>
      <c r="C5" s="154" t="s">
        <v>829</v>
      </c>
      <c r="D5" s="126"/>
    </row>
    <row r="6" spans="1:4" ht="28.5" x14ac:dyDescent="0.25">
      <c r="A6" s="103">
        <v>2</v>
      </c>
      <c r="B6" s="491"/>
      <c r="C6" s="100" t="s">
        <v>828</v>
      </c>
      <c r="D6" s="126"/>
    </row>
    <row r="7" spans="1:4" ht="28.5" x14ac:dyDescent="0.25">
      <c r="A7" s="103">
        <v>3</v>
      </c>
      <c r="B7" s="559" t="s">
        <v>114</v>
      </c>
      <c r="C7" s="139" t="s">
        <v>31</v>
      </c>
      <c r="D7" s="126"/>
    </row>
    <row r="8" spans="1:4" ht="28.5" x14ac:dyDescent="0.25">
      <c r="A8" s="103">
        <v>4</v>
      </c>
      <c r="B8" s="559"/>
      <c r="C8" s="139" t="s">
        <v>32</v>
      </c>
      <c r="D8" s="126"/>
    </row>
    <row r="9" spans="1:4" x14ac:dyDescent="0.25">
      <c r="A9" s="103">
        <v>5</v>
      </c>
      <c r="B9" s="559"/>
      <c r="C9" s="141" t="s">
        <v>713</v>
      </c>
      <c r="D9" s="126"/>
    </row>
    <row r="10" spans="1:4" x14ac:dyDescent="0.25">
      <c r="A10" s="103">
        <v>6</v>
      </c>
      <c r="B10" s="559"/>
      <c r="C10" s="100" t="s">
        <v>785</v>
      </c>
      <c r="D10" s="126"/>
    </row>
    <row r="11" spans="1:4" ht="28.5" x14ac:dyDescent="0.25">
      <c r="A11" s="103">
        <v>7</v>
      </c>
      <c r="B11" s="559"/>
      <c r="C11" s="131" t="s">
        <v>1027</v>
      </c>
      <c r="D11" s="126"/>
    </row>
    <row r="12" spans="1:4" ht="28.5" x14ac:dyDescent="0.25">
      <c r="A12" s="103">
        <v>8</v>
      </c>
      <c r="B12" s="559"/>
      <c r="C12" s="100" t="s">
        <v>1012</v>
      </c>
      <c r="D12" s="126"/>
    </row>
    <row r="13" spans="1:4" x14ac:dyDescent="0.25">
      <c r="A13" s="103">
        <v>9</v>
      </c>
      <c r="B13" s="491" t="s">
        <v>39</v>
      </c>
      <c r="C13" s="100" t="s">
        <v>177</v>
      </c>
      <c r="D13" s="126"/>
    </row>
    <row r="14" spans="1:4" ht="28.5" x14ac:dyDescent="0.25">
      <c r="A14" s="103">
        <v>10</v>
      </c>
      <c r="B14" s="491"/>
      <c r="C14" s="100" t="s">
        <v>876</v>
      </c>
      <c r="D14" s="126"/>
    </row>
    <row r="15" spans="1:4" ht="28.5" x14ac:dyDescent="0.25">
      <c r="A15" s="103">
        <v>11</v>
      </c>
      <c r="B15" s="491"/>
      <c r="C15" s="155" t="s">
        <v>1193</v>
      </c>
      <c r="D15" s="126"/>
    </row>
    <row r="16" spans="1:4" ht="28.5" x14ac:dyDescent="0.25">
      <c r="A16" s="103">
        <v>12</v>
      </c>
      <c r="B16" s="491"/>
      <c r="C16" s="148" t="s">
        <v>880</v>
      </c>
      <c r="D16" s="126"/>
    </row>
    <row r="17" spans="1:4" ht="28.5" x14ac:dyDescent="0.25">
      <c r="A17" s="103">
        <v>13</v>
      </c>
      <c r="B17" s="491"/>
      <c r="C17" s="154" t="s">
        <v>693</v>
      </c>
      <c r="D17" s="126"/>
    </row>
    <row r="18" spans="1:4" ht="28.5" x14ac:dyDescent="0.25">
      <c r="A18" s="103">
        <v>14</v>
      </c>
      <c r="B18" s="491"/>
      <c r="C18" s="155" t="s">
        <v>895</v>
      </c>
      <c r="D18" s="126"/>
    </row>
    <row r="19" spans="1:4" x14ac:dyDescent="0.25">
      <c r="A19" s="103">
        <v>15</v>
      </c>
      <c r="B19" s="491"/>
      <c r="C19" s="100" t="s">
        <v>46</v>
      </c>
      <c r="D19" s="126"/>
    </row>
    <row r="20" spans="1:4" ht="28.5" x14ac:dyDescent="0.25">
      <c r="A20" s="103">
        <v>16</v>
      </c>
      <c r="B20" s="491"/>
      <c r="C20" s="100" t="s">
        <v>902</v>
      </c>
      <c r="D20" s="126"/>
    </row>
    <row r="21" spans="1:4" ht="71.25" x14ac:dyDescent="0.25">
      <c r="A21" s="103">
        <v>17</v>
      </c>
      <c r="B21" s="492"/>
      <c r="C21" s="100" t="s">
        <v>794</v>
      </c>
      <c r="D21" s="126"/>
    </row>
    <row r="22" spans="1:4" ht="42.75" x14ac:dyDescent="0.25">
      <c r="A22" s="103">
        <v>18</v>
      </c>
      <c r="B22" s="411" t="s">
        <v>797</v>
      </c>
      <c r="C22" s="273" t="s">
        <v>1163</v>
      </c>
      <c r="D22" s="126"/>
    </row>
    <row r="23" spans="1:4" ht="15.75" customHeight="1" x14ac:dyDescent="0.25">
      <c r="A23" s="103">
        <v>19</v>
      </c>
      <c r="B23" s="490" t="s">
        <v>799</v>
      </c>
      <c r="C23" s="155" t="s">
        <v>1065</v>
      </c>
      <c r="D23" s="126"/>
    </row>
    <row r="24" spans="1:4" x14ac:dyDescent="0.25">
      <c r="A24" s="103">
        <v>20</v>
      </c>
      <c r="B24" s="491"/>
      <c r="C24" s="100" t="s">
        <v>1070</v>
      </c>
      <c r="D24" s="126"/>
    </row>
    <row r="25" spans="1:4" ht="43.5" customHeight="1" x14ac:dyDescent="0.25">
      <c r="A25" s="103">
        <v>21</v>
      </c>
      <c r="B25" s="491"/>
      <c r="C25" s="100" t="s">
        <v>1079</v>
      </c>
      <c r="D25" s="126"/>
    </row>
    <row r="26" spans="1:4" ht="56.25" customHeight="1" x14ac:dyDescent="0.25">
      <c r="A26" s="103">
        <v>22</v>
      </c>
      <c r="B26" s="492"/>
      <c r="C26" s="155" t="s">
        <v>1082</v>
      </c>
      <c r="D26" s="413"/>
    </row>
    <row r="27" spans="1:4" ht="65.25" customHeight="1" x14ac:dyDescent="0.25">
      <c r="A27" s="103">
        <v>23</v>
      </c>
      <c r="B27" s="559" t="s">
        <v>108</v>
      </c>
      <c r="C27" s="202" t="s">
        <v>970</v>
      </c>
      <c r="D27" s="126"/>
    </row>
    <row r="28" spans="1:4" ht="23.25" customHeight="1" x14ac:dyDescent="0.25">
      <c r="A28" s="103">
        <v>24</v>
      </c>
      <c r="B28" s="559"/>
      <c r="C28" s="100" t="s">
        <v>787</v>
      </c>
      <c r="D28" s="126"/>
    </row>
    <row r="29" spans="1:4" ht="57" x14ac:dyDescent="0.25">
      <c r="A29" s="103">
        <v>25</v>
      </c>
      <c r="B29" s="490" t="s">
        <v>800</v>
      </c>
      <c r="C29" s="155" t="s">
        <v>972</v>
      </c>
      <c r="D29" s="126"/>
    </row>
    <row r="30" spans="1:4" x14ac:dyDescent="0.25">
      <c r="A30" s="103">
        <v>26</v>
      </c>
      <c r="B30" s="492"/>
      <c r="C30" s="131" t="s">
        <v>809</v>
      </c>
      <c r="D30" s="126"/>
    </row>
    <row r="31" spans="1:4" ht="15" customHeight="1" x14ac:dyDescent="0.25"/>
    <row r="32" spans="1:4" ht="15" customHeight="1" x14ac:dyDescent="0.25">
      <c r="B32" s="435" t="s">
        <v>166</v>
      </c>
      <c r="C32" s="435">
        <v>26</v>
      </c>
    </row>
    <row r="33" spans="2:3" ht="15" customHeight="1" x14ac:dyDescent="0.25">
      <c r="B33" s="435" t="s">
        <v>167</v>
      </c>
      <c r="C33" s="435">
        <f>COUNTIF(D5:D30, "YES")</f>
        <v>0</v>
      </c>
    </row>
    <row r="34" spans="2:3" x14ac:dyDescent="0.25">
      <c r="B34" s="435" t="s">
        <v>168</v>
      </c>
      <c r="C34" s="435">
        <f>(C33/C32*100)</f>
        <v>0</v>
      </c>
    </row>
  </sheetData>
  <mergeCells count="9">
    <mergeCell ref="A3:A4"/>
    <mergeCell ref="B3:B4"/>
    <mergeCell ref="C3:C4"/>
    <mergeCell ref="B5:B6"/>
    <mergeCell ref="B7:B12"/>
    <mergeCell ref="B23:B26"/>
    <mergeCell ref="B29:B30"/>
    <mergeCell ref="B27:B28"/>
    <mergeCell ref="B13:B21"/>
  </mergeCells>
  <pageMargins left="0.7" right="0.7" top="0.75" bottom="0.75" header="0.3" footer="0.3"/>
  <pageSetup paperSize="9" orientation="portrait" r:id="rId1"/>
  <headerFooter>
    <oddHeader xml:space="preserve">&amp;C&amp;"-,Bold Italic"&amp;14 3 STAR - ISLAND RESORT REQUIREMENT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view="pageLayout" topLeftCell="A13" zoomScaleNormal="100" workbookViewId="0">
      <selection activeCell="D50" sqref="D50"/>
    </sheetView>
  </sheetViews>
  <sheetFormatPr defaultRowHeight="14.25" x14ac:dyDescent="0.25"/>
  <cols>
    <col min="1" max="1" width="4.7109375" style="98" customWidth="1"/>
    <col min="2" max="2" width="24.85546875" style="98" customWidth="1"/>
    <col min="3" max="3" width="49" style="98" customWidth="1"/>
    <col min="4" max="4" width="10.28515625" style="98" customWidth="1"/>
    <col min="5" max="16384" width="9.140625" style="98"/>
  </cols>
  <sheetData>
    <row r="1" spans="1:4" ht="15.75" customHeight="1" x14ac:dyDescent="0.25">
      <c r="A1" s="434"/>
      <c r="B1" s="506" t="s">
        <v>143</v>
      </c>
      <c r="C1" s="506" t="s">
        <v>163</v>
      </c>
      <c r="D1" s="126" t="s">
        <v>164</v>
      </c>
    </row>
    <row r="2" spans="1:4" ht="13.5" customHeight="1" x14ac:dyDescent="0.25">
      <c r="A2" s="300"/>
      <c r="B2" s="508"/>
      <c r="C2" s="508"/>
      <c r="D2" s="126" t="s">
        <v>14</v>
      </c>
    </row>
    <row r="3" spans="1:4" ht="85.5" x14ac:dyDescent="0.25">
      <c r="A3" s="103">
        <v>1</v>
      </c>
      <c r="B3" s="559" t="s">
        <v>115</v>
      </c>
      <c r="C3" s="100" t="s">
        <v>1155</v>
      </c>
      <c r="D3" s="101"/>
    </row>
    <row r="4" spans="1:4" ht="44.25" customHeight="1" x14ac:dyDescent="0.25">
      <c r="A4" s="103">
        <v>2</v>
      </c>
      <c r="B4" s="559"/>
      <c r="C4" s="100" t="s">
        <v>827</v>
      </c>
      <c r="D4" s="101"/>
    </row>
    <row r="5" spans="1:4" ht="39" customHeight="1" x14ac:dyDescent="0.25">
      <c r="A5" s="103">
        <v>3</v>
      </c>
      <c r="B5" s="491" t="s">
        <v>114</v>
      </c>
      <c r="C5" s="100" t="s">
        <v>1156</v>
      </c>
      <c r="D5" s="435"/>
    </row>
    <row r="6" spans="1:4" ht="28.5" x14ac:dyDescent="0.25">
      <c r="A6" s="103">
        <v>4</v>
      </c>
      <c r="B6" s="491"/>
      <c r="C6" s="139" t="s">
        <v>33</v>
      </c>
      <c r="D6" s="435"/>
    </row>
    <row r="7" spans="1:4" ht="36" customHeight="1" x14ac:dyDescent="0.25">
      <c r="A7" s="103">
        <v>5</v>
      </c>
      <c r="B7" s="491"/>
      <c r="C7" s="139" t="s">
        <v>32</v>
      </c>
      <c r="D7" s="435"/>
    </row>
    <row r="8" spans="1:4" ht="75.75" customHeight="1" x14ac:dyDescent="0.25">
      <c r="A8" s="103">
        <v>6</v>
      </c>
      <c r="B8" s="491"/>
      <c r="C8" s="196" t="s">
        <v>843</v>
      </c>
      <c r="D8" s="435"/>
    </row>
    <row r="9" spans="1:4" ht="16.5" customHeight="1" x14ac:dyDescent="0.25">
      <c r="A9" s="103">
        <v>7</v>
      </c>
      <c r="B9" s="491"/>
      <c r="C9" s="141" t="s">
        <v>36</v>
      </c>
      <c r="D9" s="435"/>
    </row>
    <row r="10" spans="1:4" ht="62.25" customHeight="1" x14ac:dyDescent="0.25">
      <c r="A10" s="103">
        <v>8</v>
      </c>
      <c r="B10" s="491"/>
      <c r="C10" s="154" t="s">
        <v>848</v>
      </c>
      <c r="D10" s="435"/>
    </row>
    <row r="11" spans="1:4" x14ac:dyDescent="0.25">
      <c r="A11" s="103">
        <v>9</v>
      </c>
      <c r="B11" s="491"/>
      <c r="C11" s="100" t="s">
        <v>715</v>
      </c>
      <c r="D11" s="435"/>
    </row>
    <row r="12" spans="1:4" ht="28.5" x14ac:dyDescent="0.25">
      <c r="A12" s="103">
        <v>10</v>
      </c>
      <c r="B12" s="491"/>
      <c r="C12" s="204" t="s">
        <v>850</v>
      </c>
      <c r="D12" s="437"/>
    </row>
    <row r="13" spans="1:4" ht="28.5" x14ac:dyDescent="0.25">
      <c r="A13" s="103">
        <v>11</v>
      </c>
      <c r="B13" s="491"/>
      <c r="C13" s="131" t="s">
        <v>790</v>
      </c>
      <c r="D13" s="176"/>
    </row>
    <row r="14" spans="1:4" ht="19.5" customHeight="1" x14ac:dyDescent="0.25">
      <c r="A14" s="103">
        <v>12</v>
      </c>
      <c r="B14" s="491"/>
      <c r="C14" s="100" t="s">
        <v>232</v>
      </c>
      <c r="D14" s="435"/>
    </row>
    <row r="15" spans="1:4" ht="28.5" x14ac:dyDescent="0.25">
      <c r="A15" s="103">
        <v>13</v>
      </c>
      <c r="B15" s="490" t="s">
        <v>39</v>
      </c>
      <c r="C15" s="100" t="s">
        <v>1191</v>
      </c>
      <c r="D15" s="438"/>
    </row>
    <row r="16" spans="1:4" ht="57" x14ac:dyDescent="0.25">
      <c r="A16" s="103">
        <v>14</v>
      </c>
      <c r="B16" s="491"/>
      <c r="C16" s="155" t="s">
        <v>873</v>
      </c>
      <c r="D16" s="438"/>
    </row>
    <row r="17" spans="1:4" ht="85.5" x14ac:dyDescent="0.25">
      <c r="A17" s="103">
        <v>15</v>
      </c>
      <c r="B17" s="491"/>
      <c r="C17" s="151" t="s">
        <v>1202</v>
      </c>
      <c r="D17" s="438"/>
    </row>
    <row r="18" spans="1:4" ht="15" customHeight="1" x14ac:dyDescent="0.25">
      <c r="A18" s="103">
        <v>16</v>
      </c>
      <c r="B18" s="491"/>
      <c r="C18" s="204" t="s">
        <v>1201</v>
      </c>
      <c r="D18" s="438"/>
    </row>
    <row r="19" spans="1:4" ht="42.75" x14ac:dyDescent="0.25">
      <c r="A19" s="103">
        <v>17</v>
      </c>
      <c r="B19" s="491"/>
      <c r="C19" s="155" t="s">
        <v>1192</v>
      </c>
      <c r="D19" s="438"/>
    </row>
    <row r="20" spans="1:4" ht="57" x14ac:dyDescent="0.25">
      <c r="A20" s="103">
        <v>18</v>
      </c>
      <c r="B20" s="491"/>
      <c r="C20" s="155" t="s">
        <v>1199</v>
      </c>
      <c r="D20" s="438"/>
    </row>
    <row r="21" spans="1:4" ht="28.5" x14ac:dyDescent="0.25">
      <c r="A21" s="103">
        <v>19</v>
      </c>
      <c r="B21" s="491"/>
      <c r="C21" s="155" t="s">
        <v>878</v>
      </c>
      <c r="D21" s="438"/>
    </row>
    <row r="22" spans="1:4" ht="15" customHeight="1" x14ac:dyDescent="0.25">
      <c r="A22" s="103">
        <v>20</v>
      </c>
      <c r="B22" s="491"/>
      <c r="C22" s="148" t="s">
        <v>880</v>
      </c>
      <c r="D22" s="438"/>
    </row>
    <row r="23" spans="1:4" ht="28.5" x14ac:dyDescent="0.25">
      <c r="A23" s="103">
        <v>21</v>
      </c>
      <c r="B23" s="491"/>
      <c r="C23" s="100" t="s">
        <v>657</v>
      </c>
      <c r="D23" s="438"/>
    </row>
    <row r="24" spans="1:4" ht="23.25" customHeight="1" x14ac:dyDescent="0.25">
      <c r="A24" s="103">
        <v>22</v>
      </c>
      <c r="B24" s="491"/>
      <c r="C24" s="131" t="s">
        <v>691</v>
      </c>
      <c r="D24" s="438"/>
    </row>
    <row r="25" spans="1:4" ht="28.5" x14ac:dyDescent="0.25">
      <c r="A25" s="103">
        <v>23</v>
      </c>
      <c r="B25" s="491"/>
      <c r="C25" s="154" t="s">
        <v>693</v>
      </c>
      <c r="D25" s="438"/>
    </row>
    <row r="26" spans="1:4" ht="28.5" x14ac:dyDescent="0.25">
      <c r="A26" s="103">
        <v>24</v>
      </c>
      <c r="B26" s="491"/>
      <c r="C26" s="155" t="s">
        <v>894</v>
      </c>
      <c r="D26" s="438"/>
    </row>
    <row r="27" spans="1:4" ht="42.75" x14ac:dyDescent="0.25">
      <c r="A27" s="103">
        <v>25</v>
      </c>
      <c r="B27" s="491"/>
      <c r="C27" s="202" t="s">
        <v>1036</v>
      </c>
      <c r="D27" s="438"/>
    </row>
    <row r="28" spans="1:4" ht="42.75" x14ac:dyDescent="0.25">
      <c r="A28" s="103">
        <v>26</v>
      </c>
      <c r="B28" s="491"/>
      <c r="C28" s="204" t="s">
        <v>1204</v>
      </c>
      <c r="D28" s="438"/>
    </row>
    <row r="29" spans="1:4" ht="28.5" x14ac:dyDescent="0.25">
      <c r="A29" s="103">
        <v>27</v>
      </c>
      <c r="B29" s="491"/>
      <c r="C29" s="100" t="s">
        <v>898</v>
      </c>
      <c r="D29" s="438"/>
    </row>
    <row r="30" spans="1:4" ht="15" customHeight="1" x14ac:dyDescent="0.25">
      <c r="A30" s="103">
        <v>28</v>
      </c>
      <c r="B30" s="491"/>
      <c r="C30" s="100" t="s">
        <v>46</v>
      </c>
      <c r="D30" s="438"/>
    </row>
    <row r="31" spans="1:4" ht="28.5" x14ac:dyDescent="0.25">
      <c r="A31" s="103">
        <v>29</v>
      </c>
      <c r="B31" s="491"/>
      <c r="C31" s="100" t="s">
        <v>902</v>
      </c>
      <c r="D31" s="438"/>
    </row>
    <row r="32" spans="1:4" ht="28.5" x14ac:dyDescent="0.25">
      <c r="A32" s="103">
        <v>30</v>
      </c>
      <c r="B32" s="491"/>
      <c r="C32" s="100" t="s">
        <v>668</v>
      </c>
      <c r="D32" s="438"/>
    </row>
    <row r="33" spans="1:4" ht="71.25" x14ac:dyDescent="0.25">
      <c r="A33" s="103">
        <v>31</v>
      </c>
      <c r="B33" s="491"/>
      <c r="C33" s="100" t="s">
        <v>793</v>
      </c>
      <c r="D33" s="438"/>
    </row>
    <row r="34" spans="1:4" ht="50.25" customHeight="1" x14ac:dyDescent="0.25">
      <c r="A34" s="103">
        <v>32</v>
      </c>
      <c r="B34" s="492"/>
      <c r="C34" s="100" t="s">
        <v>796</v>
      </c>
      <c r="D34" s="438"/>
    </row>
    <row r="35" spans="1:4" ht="30" customHeight="1" x14ac:dyDescent="0.25">
      <c r="A35" s="103">
        <v>33</v>
      </c>
      <c r="B35" s="501" t="s">
        <v>52</v>
      </c>
      <c r="C35" s="155" t="s">
        <v>914</v>
      </c>
      <c r="D35" s="438"/>
    </row>
    <row r="36" spans="1:4" ht="102" customHeight="1" x14ac:dyDescent="0.25">
      <c r="A36" s="103">
        <v>34</v>
      </c>
      <c r="B36" s="502"/>
      <c r="C36" s="273" t="s">
        <v>1162</v>
      </c>
      <c r="D36" s="438"/>
    </row>
    <row r="37" spans="1:4" ht="15" customHeight="1" x14ac:dyDescent="0.25">
      <c r="A37" s="103">
        <v>35</v>
      </c>
      <c r="B37" s="132" t="s">
        <v>74</v>
      </c>
      <c r="C37" s="271" t="s">
        <v>798</v>
      </c>
      <c r="D37" s="438"/>
    </row>
    <row r="38" spans="1:4" ht="15" customHeight="1" x14ac:dyDescent="0.25">
      <c r="A38" s="103">
        <v>36</v>
      </c>
      <c r="B38" s="501" t="s">
        <v>799</v>
      </c>
      <c r="C38" s="100" t="s">
        <v>1064</v>
      </c>
      <c r="D38" s="438"/>
    </row>
    <row r="39" spans="1:4" ht="30" customHeight="1" x14ac:dyDescent="0.25">
      <c r="A39" s="103">
        <v>37</v>
      </c>
      <c r="B39" s="560"/>
      <c r="C39" s="100" t="s">
        <v>1069</v>
      </c>
      <c r="D39" s="438"/>
    </row>
    <row r="40" spans="1:4" x14ac:dyDescent="0.25">
      <c r="A40" s="103">
        <v>38</v>
      </c>
      <c r="B40" s="560"/>
      <c r="C40" s="100" t="s">
        <v>1072</v>
      </c>
      <c r="D40" s="438"/>
    </row>
    <row r="41" spans="1:4" x14ac:dyDescent="0.25">
      <c r="A41" s="103">
        <v>39</v>
      </c>
      <c r="B41" s="560"/>
      <c r="C41" s="273" t="s">
        <v>681</v>
      </c>
      <c r="D41" s="438"/>
    </row>
    <row r="42" spans="1:4" x14ac:dyDescent="0.25">
      <c r="A42" s="103">
        <v>40</v>
      </c>
      <c r="B42" s="560"/>
      <c r="C42" s="100" t="s">
        <v>1075</v>
      </c>
      <c r="D42" s="438"/>
    </row>
    <row r="43" spans="1:4" x14ac:dyDescent="0.25">
      <c r="A43" s="103">
        <v>41</v>
      </c>
      <c r="B43" s="560"/>
      <c r="C43" s="100" t="s">
        <v>1078</v>
      </c>
      <c r="D43" s="438"/>
    </row>
    <row r="44" spans="1:4" ht="89.25" customHeight="1" x14ac:dyDescent="0.25">
      <c r="A44" s="103">
        <v>42</v>
      </c>
      <c r="B44" s="560"/>
      <c r="C44" s="155" t="s">
        <v>950</v>
      </c>
      <c r="D44" s="438"/>
    </row>
    <row r="45" spans="1:4" ht="114" x14ac:dyDescent="0.25">
      <c r="A45" s="103">
        <v>43</v>
      </c>
      <c r="B45" s="502"/>
      <c r="C45" s="100" t="s">
        <v>746</v>
      </c>
      <c r="D45" s="438"/>
    </row>
    <row r="46" spans="1:4" ht="45.75" customHeight="1" x14ac:dyDescent="0.25">
      <c r="A46" s="103">
        <v>44</v>
      </c>
      <c r="B46" s="501" t="s">
        <v>108</v>
      </c>
      <c r="C46" s="202" t="s">
        <v>969</v>
      </c>
      <c r="D46" s="438"/>
    </row>
    <row r="47" spans="1:4" ht="57" x14ac:dyDescent="0.25">
      <c r="A47" s="103">
        <v>45</v>
      </c>
      <c r="B47" s="502"/>
      <c r="C47" s="100" t="s">
        <v>786</v>
      </c>
      <c r="D47" s="435"/>
    </row>
    <row r="48" spans="1:4" ht="57" x14ac:dyDescent="0.25">
      <c r="A48" s="103">
        <v>46</v>
      </c>
      <c r="B48" s="501" t="s">
        <v>800</v>
      </c>
      <c r="C48" s="155" t="s">
        <v>972</v>
      </c>
      <c r="D48" s="435"/>
    </row>
    <row r="49" spans="1:4" ht="28.5" x14ac:dyDescent="0.25">
      <c r="A49" s="103">
        <v>47</v>
      </c>
      <c r="B49" s="560"/>
      <c r="C49" s="155" t="s">
        <v>973</v>
      </c>
      <c r="D49" s="438"/>
    </row>
    <row r="50" spans="1:4" ht="42.75" x14ac:dyDescent="0.25">
      <c r="A50" s="103">
        <v>48</v>
      </c>
      <c r="B50" s="560"/>
      <c r="C50" s="155" t="s">
        <v>975</v>
      </c>
      <c r="D50" s="438"/>
    </row>
    <row r="51" spans="1:4" x14ac:dyDescent="0.25">
      <c r="A51" s="103">
        <v>49</v>
      </c>
      <c r="B51" s="560"/>
      <c r="C51" s="131" t="s">
        <v>809</v>
      </c>
      <c r="D51" s="438"/>
    </row>
    <row r="52" spans="1:4" x14ac:dyDescent="0.25">
      <c r="A52" s="103">
        <v>50</v>
      </c>
      <c r="B52" s="502"/>
      <c r="C52" s="131" t="s">
        <v>214</v>
      </c>
      <c r="D52" s="438"/>
    </row>
    <row r="53" spans="1:4" x14ac:dyDescent="0.25">
      <c r="B53" s="170"/>
      <c r="C53" s="431"/>
      <c r="D53" s="439"/>
    </row>
    <row r="54" spans="1:4" x14ac:dyDescent="0.25">
      <c r="B54" s="435" t="s">
        <v>166</v>
      </c>
      <c r="C54" s="435">
        <v>50</v>
      </c>
    </row>
    <row r="55" spans="1:4" x14ac:dyDescent="0.25">
      <c r="B55" s="435" t="s">
        <v>167</v>
      </c>
      <c r="C55" s="435">
        <f>COUNTIF(D3:D52,"YES")</f>
        <v>0</v>
      </c>
    </row>
    <row r="56" spans="1:4" x14ac:dyDescent="0.25">
      <c r="B56" s="435" t="s">
        <v>168</v>
      </c>
      <c r="C56" s="435">
        <f>(C55/C54*100)</f>
        <v>0</v>
      </c>
    </row>
  </sheetData>
  <mergeCells count="9">
    <mergeCell ref="B48:B52"/>
    <mergeCell ref="B46:B47"/>
    <mergeCell ref="B1:B2"/>
    <mergeCell ref="C1:C2"/>
    <mergeCell ref="B5:B14"/>
    <mergeCell ref="B35:B36"/>
    <mergeCell ref="B3:B4"/>
    <mergeCell ref="B15:B34"/>
    <mergeCell ref="B38:B45"/>
  </mergeCells>
  <pageMargins left="0.7" right="0.7" top="0.75" bottom="0.75" header="0.3" footer="0.3"/>
  <pageSetup orientation="portrait" r:id="rId1"/>
  <headerFooter>
    <oddHeader xml:space="preserve">&amp;C&amp;"-,Bold Italic"&amp;14 4 STAR - ISLAND RESORT REQUIREMENT </oddHeader>
  </headerFooter>
  <rowBreaks count="1" manualBreakCount="1">
    <brk id="1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view="pageLayout" topLeftCell="A7" zoomScaleNormal="100" workbookViewId="0">
      <selection activeCell="B19" sqref="B19"/>
    </sheetView>
  </sheetViews>
  <sheetFormatPr defaultColWidth="9.140625" defaultRowHeight="14.25" x14ac:dyDescent="0.25"/>
  <cols>
    <col min="1" max="1" width="4.140625" style="104" customWidth="1"/>
    <col min="2" max="2" width="52.140625" style="98" customWidth="1"/>
    <col min="3" max="3" width="9.5703125" style="98" customWidth="1"/>
    <col min="4" max="4" width="8.7109375" style="98" customWidth="1"/>
    <col min="5" max="5" width="56.42578125" style="98" customWidth="1"/>
    <col min="6" max="6" width="40.5703125" style="98" customWidth="1"/>
    <col min="7" max="7" width="2.140625" style="98" hidden="1" customWidth="1"/>
    <col min="8" max="12" width="3.85546875" style="98" customWidth="1"/>
    <col min="13" max="16384" width="9.140625" style="98"/>
  </cols>
  <sheetData>
    <row r="1" spans="1:5" s="114" customFormat="1" x14ac:dyDescent="0.25">
      <c r="A1" s="112"/>
      <c r="B1" s="113" t="s">
        <v>116</v>
      </c>
      <c r="C1" s="113" t="s">
        <v>117</v>
      </c>
      <c r="D1" s="113" t="s">
        <v>118</v>
      </c>
      <c r="E1" s="113" t="s">
        <v>119</v>
      </c>
    </row>
    <row r="2" spans="1:5" ht="71.25" customHeight="1" x14ac:dyDescent="0.25">
      <c r="A2" s="99">
        <v>1</v>
      </c>
      <c r="B2" s="115" t="s">
        <v>120</v>
      </c>
      <c r="C2" s="115"/>
      <c r="D2" s="115"/>
      <c r="E2" s="115"/>
    </row>
    <row r="3" spans="1:5" ht="31.5" customHeight="1" x14ac:dyDescent="0.25">
      <c r="A3" s="99">
        <v>2</v>
      </c>
      <c r="B3" s="115" t="s">
        <v>121</v>
      </c>
      <c r="C3" s="115"/>
      <c r="D3" s="115"/>
      <c r="E3" s="115"/>
    </row>
    <row r="4" spans="1:5" ht="36" customHeight="1" x14ac:dyDescent="0.25">
      <c r="A4" s="99">
        <v>3</v>
      </c>
      <c r="B4" s="115" t="s">
        <v>122</v>
      </c>
      <c r="C4" s="115"/>
      <c r="D4" s="115"/>
      <c r="E4" s="115"/>
    </row>
    <row r="5" spans="1:5" ht="62.25" customHeight="1" x14ac:dyDescent="0.25">
      <c r="A5" s="99">
        <v>4</v>
      </c>
      <c r="B5" s="115" t="s">
        <v>123</v>
      </c>
      <c r="C5" s="115"/>
      <c r="D5" s="115"/>
      <c r="E5" s="115"/>
    </row>
    <row r="6" spans="1:5" ht="19.5" customHeight="1" x14ac:dyDescent="0.25">
      <c r="A6" s="99">
        <v>5</v>
      </c>
      <c r="B6" s="115" t="s">
        <v>124</v>
      </c>
      <c r="C6" s="115"/>
      <c r="D6" s="115"/>
      <c r="E6" s="115"/>
    </row>
    <row r="7" spans="1:5" ht="43.5" customHeight="1" x14ac:dyDescent="0.25">
      <c r="A7" s="99">
        <v>6</v>
      </c>
      <c r="B7" s="115" t="s">
        <v>1165</v>
      </c>
      <c r="C7" s="115"/>
      <c r="D7" s="115"/>
      <c r="E7" s="115"/>
    </row>
    <row r="8" spans="1:5" ht="27" customHeight="1" x14ac:dyDescent="0.25">
      <c r="A8" s="99">
        <v>7</v>
      </c>
      <c r="B8" s="115" t="s">
        <v>225</v>
      </c>
      <c r="C8" s="115"/>
      <c r="D8" s="115"/>
      <c r="E8" s="115"/>
    </row>
    <row r="9" spans="1:5" ht="15.75" customHeight="1" x14ac:dyDescent="0.25">
      <c r="A9" s="99">
        <v>8</v>
      </c>
      <c r="B9" s="115" t="s">
        <v>226</v>
      </c>
      <c r="C9" s="115"/>
      <c r="D9" s="115"/>
      <c r="E9" s="115"/>
    </row>
    <row r="10" spans="1:5" ht="7.5" customHeight="1" x14ac:dyDescent="0.25">
      <c r="A10" s="116"/>
    </row>
    <row r="11" spans="1:5" x14ac:dyDescent="0.25">
      <c r="A11" s="117" t="s">
        <v>169</v>
      </c>
    </row>
    <row r="12" spans="1:5" x14ac:dyDescent="0.25">
      <c r="A12" s="104" t="s">
        <v>1166</v>
      </c>
    </row>
    <row r="13" spans="1:5" x14ac:dyDescent="0.25">
      <c r="A13" s="104" t="s">
        <v>820</v>
      </c>
    </row>
    <row r="14" spans="1:5" ht="16.5" x14ac:dyDescent="0.25">
      <c r="A14" s="104" t="s">
        <v>1167</v>
      </c>
    </row>
    <row r="15" spans="1:5" x14ac:dyDescent="0.25">
      <c r="A15" s="104" t="s">
        <v>821</v>
      </c>
      <c r="B15" s="104"/>
      <c r="C15" s="104"/>
      <c r="D15" s="104"/>
      <c r="E15" s="104"/>
    </row>
    <row r="16" spans="1:5" x14ac:dyDescent="0.25">
      <c r="A16" s="104" t="s">
        <v>1266</v>
      </c>
    </row>
    <row r="17" spans="1:5" x14ac:dyDescent="0.25">
      <c r="A17" s="104" t="s">
        <v>822</v>
      </c>
      <c r="B17" s="104"/>
      <c r="C17" s="104"/>
      <c r="D17" s="104"/>
      <c r="E17" s="104"/>
    </row>
    <row r="18" spans="1:5" x14ac:dyDescent="0.25">
      <c r="A18" s="104" t="s">
        <v>823</v>
      </c>
      <c r="B18" s="104"/>
      <c r="C18" s="104"/>
      <c r="D18" s="104"/>
      <c r="E18" s="104"/>
    </row>
    <row r="19" spans="1:5" x14ac:dyDescent="0.25">
      <c r="A19" s="117" t="s">
        <v>651</v>
      </c>
    </row>
    <row r="20" spans="1:5" x14ac:dyDescent="0.25">
      <c r="A20" s="104" t="s">
        <v>825</v>
      </c>
      <c r="B20" s="104"/>
      <c r="C20" s="104"/>
      <c r="D20" s="104"/>
      <c r="E20" s="104"/>
    </row>
    <row r="21" spans="1:5" ht="16.5" customHeight="1" x14ac:dyDescent="0.25">
      <c r="A21" s="104" t="s">
        <v>824</v>
      </c>
      <c r="B21" s="104"/>
      <c r="C21" s="104"/>
      <c r="D21" s="104"/>
      <c r="E21" s="104"/>
    </row>
    <row r="31" spans="1:5" ht="18.75" customHeight="1" x14ac:dyDescent="0.25"/>
  </sheetData>
  <pageMargins left="0.25" right="0.25" top="0.75" bottom="0.75" header="0.3" footer="0.3"/>
  <pageSetup paperSize="9" orientation="landscape" r:id="rId1"/>
  <headerFooter>
    <oddHeader>&amp;C&amp;"-,Bold Italic"&amp;14Island Resort Category &amp;A</oddHeader>
  </headerFooter>
  <rowBreaks count="1" manualBreakCount="1">
    <brk id="21"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
  <sheetViews>
    <sheetView view="pageLayout" topLeftCell="A3" zoomScaleNormal="100" workbookViewId="0">
      <selection activeCell="D3" sqref="D3"/>
    </sheetView>
  </sheetViews>
  <sheetFormatPr defaultRowHeight="14.25" x14ac:dyDescent="0.25"/>
  <cols>
    <col min="1" max="1" width="5" style="98" customWidth="1"/>
    <col min="2" max="2" width="26.28515625" style="98" bestFit="1" customWidth="1"/>
    <col min="3" max="3" width="47" style="98" customWidth="1"/>
    <col min="4" max="16384" width="9.140625" style="98"/>
  </cols>
  <sheetData>
    <row r="1" spans="1:4" x14ac:dyDescent="0.25">
      <c r="A1" s="434"/>
      <c r="B1" s="506" t="s">
        <v>143</v>
      </c>
      <c r="C1" s="506" t="s">
        <v>163</v>
      </c>
      <c r="D1" s="101" t="s">
        <v>164</v>
      </c>
    </row>
    <row r="2" spans="1:4" x14ac:dyDescent="0.25">
      <c r="A2" s="300"/>
      <c r="B2" s="508"/>
      <c r="C2" s="508"/>
      <c r="D2" s="126" t="s">
        <v>15</v>
      </c>
    </row>
    <row r="3" spans="1:4" ht="99.75" x14ac:dyDescent="0.25">
      <c r="A3" s="103">
        <v>1</v>
      </c>
      <c r="B3" s="490" t="s">
        <v>115</v>
      </c>
      <c r="C3" s="100" t="s">
        <v>1154</v>
      </c>
      <c r="D3" s="103"/>
    </row>
    <row r="4" spans="1:4" ht="46.5" customHeight="1" x14ac:dyDescent="0.25">
      <c r="A4" s="103">
        <v>2</v>
      </c>
      <c r="B4" s="491"/>
      <c r="C4" s="100" t="s">
        <v>827</v>
      </c>
      <c r="D4" s="103"/>
    </row>
    <row r="5" spans="1:4" ht="29.25" customHeight="1" x14ac:dyDescent="0.25">
      <c r="A5" s="103">
        <v>3</v>
      </c>
      <c r="B5" s="559" t="s">
        <v>114</v>
      </c>
      <c r="C5" s="100" t="s">
        <v>1156</v>
      </c>
      <c r="D5" s="103"/>
    </row>
    <row r="6" spans="1:4" ht="28.5" x14ac:dyDescent="0.25">
      <c r="A6" s="103">
        <v>4</v>
      </c>
      <c r="B6" s="559"/>
      <c r="C6" s="139" t="s">
        <v>33</v>
      </c>
      <c r="D6" s="103"/>
    </row>
    <row r="7" spans="1:4" ht="28.5" x14ac:dyDescent="0.25">
      <c r="A7" s="103">
        <v>5</v>
      </c>
      <c r="B7" s="559"/>
      <c r="C7" s="139" t="s">
        <v>32</v>
      </c>
      <c r="D7" s="103"/>
    </row>
    <row r="8" spans="1:4" ht="75.75" customHeight="1" x14ac:dyDescent="0.25">
      <c r="A8" s="103">
        <v>6</v>
      </c>
      <c r="B8" s="559"/>
      <c r="C8" s="196" t="s">
        <v>843</v>
      </c>
      <c r="D8" s="103"/>
    </row>
    <row r="9" spans="1:4" ht="15.75" customHeight="1" x14ac:dyDescent="0.25">
      <c r="A9" s="103">
        <v>7</v>
      </c>
      <c r="B9" s="559"/>
      <c r="C9" s="141" t="s">
        <v>36</v>
      </c>
      <c r="D9" s="103"/>
    </row>
    <row r="10" spans="1:4" ht="74.25" customHeight="1" x14ac:dyDescent="0.25">
      <c r="A10" s="103">
        <v>8</v>
      </c>
      <c r="B10" s="559"/>
      <c r="C10" s="154" t="s">
        <v>848</v>
      </c>
      <c r="D10" s="103"/>
    </row>
    <row r="11" spans="1:4" x14ac:dyDescent="0.25">
      <c r="A11" s="103">
        <v>9</v>
      </c>
      <c r="B11" s="559"/>
      <c r="C11" s="100" t="s">
        <v>1186</v>
      </c>
      <c r="D11" s="103"/>
    </row>
    <row r="12" spans="1:4" ht="30" customHeight="1" x14ac:dyDescent="0.25">
      <c r="A12" s="103">
        <v>10</v>
      </c>
      <c r="B12" s="559"/>
      <c r="C12" s="204" t="s">
        <v>850</v>
      </c>
      <c r="D12" s="103"/>
    </row>
    <row r="13" spans="1:4" ht="28.5" x14ac:dyDescent="0.25">
      <c r="A13" s="103">
        <v>11</v>
      </c>
      <c r="B13" s="559"/>
      <c r="C13" s="131" t="s">
        <v>790</v>
      </c>
      <c r="D13" s="103"/>
    </row>
    <row r="14" spans="1:4" ht="15" customHeight="1" x14ac:dyDescent="0.25">
      <c r="A14" s="103">
        <v>12</v>
      </c>
      <c r="B14" s="559"/>
      <c r="C14" s="100" t="s">
        <v>232</v>
      </c>
      <c r="D14" s="103"/>
    </row>
    <row r="15" spans="1:4" ht="46.5" customHeight="1" x14ac:dyDescent="0.25">
      <c r="A15" s="103">
        <v>13</v>
      </c>
      <c r="B15" s="490" t="s">
        <v>1013</v>
      </c>
      <c r="C15" s="100" t="s">
        <v>869</v>
      </c>
      <c r="D15" s="103"/>
    </row>
    <row r="16" spans="1:4" ht="57" x14ac:dyDescent="0.25">
      <c r="A16" s="103">
        <v>14</v>
      </c>
      <c r="B16" s="491"/>
      <c r="C16" s="155" t="s">
        <v>873</v>
      </c>
      <c r="D16" s="103"/>
    </row>
    <row r="17" spans="1:4" ht="99.75" x14ac:dyDescent="0.25">
      <c r="A17" s="103">
        <v>15</v>
      </c>
      <c r="B17" s="491"/>
      <c r="C17" s="151" t="s">
        <v>1202</v>
      </c>
      <c r="D17" s="103"/>
    </row>
    <row r="18" spans="1:4" x14ac:dyDescent="0.25">
      <c r="A18" s="103">
        <v>16</v>
      </c>
      <c r="B18" s="491"/>
      <c r="C18" s="204" t="s">
        <v>1201</v>
      </c>
      <c r="D18" s="103"/>
    </row>
    <row r="19" spans="1:4" ht="42.75" x14ac:dyDescent="0.25">
      <c r="A19" s="103">
        <v>17</v>
      </c>
      <c r="B19" s="491"/>
      <c r="C19" s="155" t="s">
        <v>1192</v>
      </c>
      <c r="D19" s="103"/>
    </row>
    <row r="20" spans="1:4" ht="71.25" x14ac:dyDescent="0.25">
      <c r="A20" s="103">
        <v>18</v>
      </c>
      <c r="B20" s="491"/>
      <c r="C20" s="155" t="s">
        <v>1199</v>
      </c>
      <c r="D20" s="103"/>
    </row>
    <row r="21" spans="1:4" ht="28.5" x14ac:dyDescent="0.25">
      <c r="A21" s="103">
        <v>19</v>
      </c>
      <c r="B21" s="491"/>
      <c r="C21" s="155" t="s">
        <v>878</v>
      </c>
      <c r="D21" s="103"/>
    </row>
    <row r="22" spans="1:4" ht="28.5" x14ac:dyDescent="0.25">
      <c r="A22" s="103">
        <v>20</v>
      </c>
      <c r="B22" s="491"/>
      <c r="C22" s="148" t="s">
        <v>880</v>
      </c>
      <c r="D22" s="103"/>
    </row>
    <row r="23" spans="1:4" ht="35.25" customHeight="1" x14ac:dyDescent="0.25">
      <c r="A23" s="103">
        <v>21</v>
      </c>
      <c r="B23" s="491"/>
      <c r="C23" s="100" t="s">
        <v>657</v>
      </c>
      <c r="D23" s="103"/>
    </row>
    <row r="24" spans="1:4" ht="28.5" x14ac:dyDescent="0.25">
      <c r="A24" s="103">
        <v>22</v>
      </c>
      <c r="B24" s="491"/>
      <c r="C24" s="131" t="s">
        <v>691</v>
      </c>
      <c r="D24" s="103"/>
    </row>
    <row r="25" spans="1:4" ht="28.5" x14ac:dyDescent="0.25">
      <c r="A25" s="103">
        <v>23</v>
      </c>
      <c r="B25" s="491"/>
      <c r="C25" s="154" t="s">
        <v>693</v>
      </c>
      <c r="D25" s="103"/>
    </row>
    <row r="26" spans="1:4" ht="28.5" x14ac:dyDescent="0.25">
      <c r="A26" s="103">
        <v>24</v>
      </c>
      <c r="B26" s="491"/>
      <c r="C26" s="155" t="s">
        <v>894</v>
      </c>
      <c r="D26" s="103"/>
    </row>
    <row r="27" spans="1:4" ht="42.75" x14ac:dyDescent="0.25">
      <c r="A27" s="103">
        <v>25</v>
      </c>
      <c r="B27" s="491"/>
      <c r="C27" s="202" t="s">
        <v>1036</v>
      </c>
      <c r="D27" s="103"/>
    </row>
    <row r="28" spans="1:4" ht="44.25" customHeight="1" x14ac:dyDescent="0.25">
      <c r="A28" s="103">
        <v>26</v>
      </c>
      <c r="B28" s="491"/>
      <c r="C28" s="204" t="s">
        <v>1204</v>
      </c>
      <c r="D28" s="103"/>
    </row>
    <row r="29" spans="1:4" ht="30.75" customHeight="1" x14ac:dyDescent="0.25">
      <c r="A29" s="103">
        <v>27</v>
      </c>
      <c r="B29" s="491"/>
      <c r="C29" s="100" t="s">
        <v>898</v>
      </c>
      <c r="D29" s="103"/>
    </row>
    <row r="30" spans="1:4" x14ac:dyDescent="0.25">
      <c r="A30" s="103">
        <v>28</v>
      </c>
      <c r="B30" s="491"/>
      <c r="C30" s="100" t="s">
        <v>46</v>
      </c>
      <c r="D30" s="103"/>
    </row>
    <row r="31" spans="1:4" ht="31.5" customHeight="1" x14ac:dyDescent="0.25">
      <c r="A31" s="103">
        <v>29</v>
      </c>
      <c r="B31" s="491"/>
      <c r="C31" s="100" t="s">
        <v>901</v>
      </c>
      <c r="D31" s="103"/>
    </row>
    <row r="32" spans="1:4" ht="31.5" customHeight="1" x14ac:dyDescent="0.25">
      <c r="A32" s="103">
        <v>30</v>
      </c>
      <c r="B32" s="491"/>
      <c r="C32" s="100" t="s">
        <v>789</v>
      </c>
      <c r="D32" s="103"/>
    </row>
    <row r="33" spans="1:4" ht="28.5" x14ac:dyDescent="0.25">
      <c r="A33" s="103">
        <v>31</v>
      </c>
      <c r="B33" s="491"/>
      <c r="C33" s="100" t="s">
        <v>667</v>
      </c>
      <c r="D33" s="103"/>
    </row>
    <row r="34" spans="1:4" ht="71.25" x14ac:dyDescent="0.25">
      <c r="A34" s="103">
        <v>32</v>
      </c>
      <c r="B34" s="491"/>
      <c r="C34" s="100" t="s">
        <v>793</v>
      </c>
      <c r="D34" s="103"/>
    </row>
    <row r="35" spans="1:4" ht="114" x14ac:dyDescent="0.25">
      <c r="A35" s="103">
        <v>33</v>
      </c>
      <c r="B35" s="492"/>
      <c r="C35" s="100" t="s">
        <v>795</v>
      </c>
      <c r="D35" s="103"/>
    </row>
    <row r="36" spans="1:4" ht="28.5" x14ac:dyDescent="0.25">
      <c r="A36" s="103">
        <v>34</v>
      </c>
      <c r="B36" s="559" t="s">
        <v>52</v>
      </c>
      <c r="C36" s="155" t="s">
        <v>914</v>
      </c>
      <c r="D36" s="103"/>
    </row>
    <row r="37" spans="1:4" ht="114" x14ac:dyDescent="0.25">
      <c r="A37" s="103">
        <v>35</v>
      </c>
      <c r="B37" s="559"/>
      <c r="C37" s="273" t="s">
        <v>1162</v>
      </c>
      <c r="D37" s="103"/>
    </row>
    <row r="38" spans="1:4" ht="15.75" customHeight="1" x14ac:dyDescent="0.25">
      <c r="A38" s="103">
        <v>36</v>
      </c>
      <c r="B38" s="132" t="s">
        <v>74</v>
      </c>
      <c r="C38" s="271" t="s">
        <v>798</v>
      </c>
      <c r="D38" s="103"/>
    </row>
    <row r="39" spans="1:4" ht="16.5" customHeight="1" x14ac:dyDescent="0.25">
      <c r="A39" s="103">
        <v>37</v>
      </c>
      <c r="B39" s="501" t="s">
        <v>799</v>
      </c>
      <c r="C39" s="100" t="s">
        <v>1064</v>
      </c>
      <c r="D39" s="103"/>
    </row>
    <row r="40" spans="1:4" ht="27" customHeight="1" x14ac:dyDescent="0.25">
      <c r="A40" s="103">
        <v>38</v>
      </c>
      <c r="B40" s="560"/>
      <c r="C40" s="100" t="s">
        <v>1068</v>
      </c>
      <c r="D40" s="103"/>
    </row>
    <row r="41" spans="1:4" x14ac:dyDescent="0.25">
      <c r="A41" s="103">
        <v>39</v>
      </c>
      <c r="B41" s="560"/>
      <c r="C41" s="100" t="s">
        <v>1072</v>
      </c>
      <c r="D41" s="103"/>
    </row>
    <row r="42" spans="1:4" x14ac:dyDescent="0.25">
      <c r="A42" s="103">
        <v>40</v>
      </c>
      <c r="B42" s="560"/>
      <c r="C42" s="273" t="s">
        <v>681</v>
      </c>
      <c r="D42" s="103"/>
    </row>
    <row r="43" spans="1:4" ht="15.75" customHeight="1" x14ac:dyDescent="0.25">
      <c r="A43" s="103">
        <v>41</v>
      </c>
      <c r="B43" s="560"/>
      <c r="C43" s="100" t="s">
        <v>1074</v>
      </c>
      <c r="D43" s="103"/>
    </row>
    <row r="44" spans="1:4" ht="27.75" customHeight="1" x14ac:dyDescent="0.25">
      <c r="A44" s="103">
        <v>42</v>
      </c>
      <c r="B44" s="560"/>
      <c r="C44" s="100" t="s">
        <v>1077</v>
      </c>
      <c r="D44" s="103"/>
    </row>
    <row r="45" spans="1:4" ht="85.5" x14ac:dyDescent="0.25">
      <c r="A45" s="103">
        <v>43</v>
      </c>
      <c r="B45" s="560"/>
      <c r="C45" s="155" t="s">
        <v>950</v>
      </c>
      <c r="D45" s="103"/>
    </row>
    <row r="46" spans="1:4" ht="117" customHeight="1" x14ac:dyDescent="0.25">
      <c r="A46" s="103">
        <v>44</v>
      </c>
      <c r="B46" s="502"/>
      <c r="C46" s="100" t="s">
        <v>746</v>
      </c>
      <c r="D46" s="103"/>
    </row>
    <row r="47" spans="1:4" ht="60" customHeight="1" x14ac:dyDescent="0.25">
      <c r="A47" s="103">
        <v>45</v>
      </c>
      <c r="B47" s="559" t="s">
        <v>108</v>
      </c>
      <c r="C47" s="155" t="s">
        <v>968</v>
      </c>
      <c r="D47" s="103"/>
    </row>
    <row r="48" spans="1:4" ht="60.75" customHeight="1" x14ac:dyDescent="0.25">
      <c r="A48" s="103">
        <v>46</v>
      </c>
      <c r="B48" s="559"/>
      <c r="C48" s="100" t="s">
        <v>786</v>
      </c>
      <c r="D48" s="103"/>
    </row>
    <row r="49" spans="1:4" ht="57" x14ac:dyDescent="0.25">
      <c r="A49" s="103">
        <v>47</v>
      </c>
      <c r="B49" s="490" t="s">
        <v>800</v>
      </c>
      <c r="C49" s="155" t="s">
        <v>972</v>
      </c>
      <c r="D49" s="103"/>
    </row>
    <row r="50" spans="1:4" ht="42.75" x14ac:dyDescent="0.25">
      <c r="A50" s="103">
        <v>48</v>
      </c>
      <c r="B50" s="491"/>
      <c r="C50" s="155" t="s">
        <v>973</v>
      </c>
      <c r="D50" s="103"/>
    </row>
    <row r="51" spans="1:4" ht="42.75" x14ac:dyDescent="0.25">
      <c r="A51" s="103">
        <v>49</v>
      </c>
      <c r="B51" s="491"/>
      <c r="C51" s="155" t="s">
        <v>975</v>
      </c>
      <c r="D51" s="103"/>
    </row>
    <row r="52" spans="1:4" x14ac:dyDescent="0.25">
      <c r="A52" s="103">
        <v>50</v>
      </c>
      <c r="B52" s="491"/>
      <c r="C52" s="131" t="s">
        <v>809</v>
      </c>
      <c r="D52" s="103"/>
    </row>
    <row r="53" spans="1:4" x14ac:dyDescent="0.25">
      <c r="A53" s="103">
        <v>51</v>
      </c>
      <c r="B53" s="492"/>
      <c r="C53" s="131" t="s">
        <v>214</v>
      </c>
      <c r="D53" s="103"/>
    </row>
    <row r="55" spans="1:4" x14ac:dyDescent="0.25">
      <c r="B55" s="435" t="s">
        <v>166</v>
      </c>
      <c r="C55" s="435">
        <v>51</v>
      </c>
    </row>
    <row r="56" spans="1:4" x14ac:dyDescent="0.25">
      <c r="B56" s="435" t="s">
        <v>167</v>
      </c>
      <c r="C56" s="435">
        <f>COUNTIF(D3:D53,"YES")</f>
        <v>0</v>
      </c>
    </row>
    <row r="57" spans="1:4" x14ac:dyDescent="0.25">
      <c r="B57" s="435" t="s">
        <v>168</v>
      </c>
      <c r="C57" s="435">
        <f>(C56/C55*100)</f>
        <v>0</v>
      </c>
    </row>
    <row r="59" spans="1:4" x14ac:dyDescent="0.25">
      <c r="C59" s="98" t="s">
        <v>1258</v>
      </c>
    </row>
  </sheetData>
  <mergeCells count="9">
    <mergeCell ref="B49:B53"/>
    <mergeCell ref="B3:B4"/>
    <mergeCell ref="B47:B48"/>
    <mergeCell ref="B1:B2"/>
    <mergeCell ref="C1:C2"/>
    <mergeCell ref="B5:B14"/>
    <mergeCell ref="B36:B37"/>
    <mergeCell ref="B15:B35"/>
    <mergeCell ref="B39:B46"/>
  </mergeCells>
  <pageMargins left="0.25" right="0.25" top="0.75" bottom="0.75" header="0.3" footer="0.3"/>
  <pageSetup paperSize="9" orientation="portrait" r:id="rId1"/>
  <headerFooter>
    <oddHeader xml:space="preserve">&amp;C&amp;"-,Bold"&amp;14 5 STAR - ISLAND RESORT REQUIREMENT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Layout" topLeftCell="A43" zoomScaleNormal="115" workbookViewId="0">
      <selection activeCell="A11" sqref="A11"/>
    </sheetView>
  </sheetViews>
  <sheetFormatPr defaultColWidth="9.140625" defaultRowHeight="14.25" x14ac:dyDescent="0.25"/>
  <cols>
    <col min="1" max="1" width="5.7109375" style="152" customWidth="1"/>
    <col min="2" max="2" width="4.85546875" style="98" customWidth="1"/>
    <col min="3" max="3" width="57" style="98" customWidth="1"/>
    <col min="4" max="4" width="7.28515625" style="98" customWidth="1"/>
    <col min="5" max="5" width="6.5703125" style="98" customWidth="1"/>
    <col min="6" max="6" width="41.42578125" style="98" customWidth="1"/>
    <col min="7" max="10" width="3.85546875" style="98" customWidth="1"/>
    <col min="11" max="11" width="4" style="98" customWidth="1"/>
    <col min="12" max="16384" width="9.140625" style="98"/>
  </cols>
  <sheetData>
    <row r="1" spans="1:11" ht="52.5" customHeight="1" x14ac:dyDescent="0.25">
      <c r="A1" s="118">
        <v>1</v>
      </c>
      <c r="B1" s="119"/>
      <c r="C1" s="120" t="s">
        <v>801</v>
      </c>
      <c r="D1" s="153" t="s">
        <v>111</v>
      </c>
      <c r="E1" s="121" t="s">
        <v>112</v>
      </c>
      <c r="F1" s="121" t="s">
        <v>113</v>
      </c>
      <c r="G1" s="122" t="s">
        <v>11</v>
      </c>
      <c r="H1" s="122" t="s">
        <v>12</v>
      </c>
      <c r="I1" s="122" t="s">
        <v>13</v>
      </c>
      <c r="J1" s="122" t="s">
        <v>14</v>
      </c>
      <c r="K1" s="122" t="s">
        <v>15</v>
      </c>
    </row>
    <row r="2" spans="1:11" ht="14.25" customHeight="1" x14ac:dyDescent="0.25">
      <c r="A2" s="123">
        <v>1.1000000000000001</v>
      </c>
      <c r="B2" s="124"/>
      <c r="C2" s="101" t="s">
        <v>802</v>
      </c>
      <c r="D2" s="125"/>
      <c r="E2" s="126"/>
      <c r="F2" s="101"/>
      <c r="G2" s="127"/>
      <c r="H2" s="103"/>
      <c r="I2" s="103"/>
      <c r="J2" s="103"/>
      <c r="K2" s="103"/>
    </row>
    <row r="3" spans="1:11" ht="29.25" customHeight="1" x14ac:dyDescent="0.25">
      <c r="A3" s="123" t="s">
        <v>259</v>
      </c>
      <c r="B3" s="124" t="s">
        <v>0</v>
      </c>
      <c r="C3" s="100" t="s">
        <v>1014</v>
      </c>
      <c r="D3" s="125" t="s">
        <v>2</v>
      </c>
      <c r="E3" s="128"/>
      <c r="F3" s="100"/>
      <c r="G3" s="129"/>
      <c r="H3" s="103"/>
      <c r="I3" s="103"/>
      <c r="J3" s="103"/>
      <c r="K3" s="103"/>
    </row>
    <row r="4" spans="1:11" ht="32.25" customHeight="1" x14ac:dyDescent="0.25">
      <c r="A4" s="123" t="s">
        <v>260</v>
      </c>
      <c r="B4" s="124" t="s">
        <v>0</v>
      </c>
      <c r="C4" s="100" t="s">
        <v>1015</v>
      </c>
      <c r="D4" s="125" t="s">
        <v>2</v>
      </c>
      <c r="E4" s="128"/>
      <c r="F4" s="100"/>
      <c r="G4" s="129"/>
      <c r="H4" s="103"/>
      <c r="I4" s="103"/>
      <c r="J4" s="103"/>
      <c r="K4" s="103"/>
    </row>
    <row r="5" spans="1:11" ht="14.25" customHeight="1" x14ac:dyDescent="0.25">
      <c r="A5" s="103"/>
      <c r="B5" s="124"/>
      <c r="C5" s="136"/>
      <c r="D5" s="137"/>
      <c r="E5" s="126"/>
      <c r="F5" s="100"/>
      <c r="G5" s="129"/>
      <c r="H5" s="103"/>
      <c r="I5" s="103"/>
      <c r="J5" s="103"/>
      <c r="K5" s="103"/>
    </row>
    <row r="6" spans="1:11" ht="13.5" customHeight="1" x14ac:dyDescent="0.25">
      <c r="A6" s="123">
        <v>1.2</v>
      </c>
      <c r="B6" s="124"/>
      <c r="C6" s="101" t="s">
        <v>803</v>
      </c>
      <c r="D6" s="128"/>
      <c r="E6" s="126"/>
      <c r="F6" s="101"/>
      <c r="G6" s="127"/>
      <c r="H6" s="103"/>
      <c r="I6" s="103"/>
      <c r="J6" s="103"/>
      <c r="K6" s="103"/>
    </row>
    <row r="7" spans="1:11" ht="30.75" customHeight="1" x14ac:dyDescent="0.25">
      <c r="A7" s="123" t="s">
        <v>261</v>
      </c>
      <c r="B7" s="124" t="s">
        <v>0</v>
      </c>
      <c r="C7" s="100" t="s">
        <v>1016</v>
      </c>
      <c r="D7" s="128" t="s">
        <v>2</v>
      </c>
      <c r="E7" s="126"/>
      <c r="F7" s="101"/>
      <c r="G7" s="127"/>
      <c r="H7" s="103"/>
      <c r="I7" s="103"/>
      <c r="J7" s="103"/>
      <c r="K7" s="103"/>
    </row>
    <row r="8" spans="1:11" ht="15" customHeight="1" x14ac:dyDescent="0.25">
      <c r="A8" s="123"/>
      <c r="B8" s="124"/>
      <c r="C8" s="138"/>
      <c r="D8" s="128"/>
      <c r="E8" s="128"/>
      <c r="F8" s="100"/>
      <c r="G8" s="103"/>
      <c r="H8" s="103"/>
      <c r="I8" s="103"/>
      <c r="J8" s="103"/>
      <c r="K8" s="103"/>
    </row>
    <row r="9" spans="1:11" ht="14.25" customHeight="1" x14ac:dyDescent="0.25">
      <c r="A9" s="123">
        <v>1.3</v>
      </c>
      <c r="B9" s="124"/>
      <c r="C9" s="101" t="s">
        <v>1</v>
      </c>
      <c r="D9" s="128"/>
      <c r="E9" s="128"/>
      <c r="F9" s="100"/>
      <c r="G9" s="103"/>
      <c r="H9" s="103"/>
      <c r="I9" s="103"/>
      <c r="J9" s="103"/>
      <c r="K9" s="103"/>
    </row>
    <row r="10" spans="1:11" ht="42.75" x14ac:dyDescent="0.25">
      <c r="A10" s="123" t="s">
        <v>262</v>
      </c>
      <c r="B10" s="124" t="s">
        <v>0</v>
      </c>
      <c r="C10" s="139" t="s">
        <v>1168</v>
      </c>
      <c r="D10" s="140" t="s">
        <v>2</v>
      </c>
      <c r="E10" s="128"/>
      <c r="F10" s="128"/>
      <c r="G10" s="103"/>
      <c r="H10" s="103"/>
      <c r="I10" s="103"/>
      <c r="J10" s="103"/>
      <c r="K10" s="103"/>
    </row>
    <row r="11" spans="1:11" ht="59.25" customHeight="1" x14ac:dyDescent="0.25">
      <c r="A11" s="123" t="s">
        <v>263</v>
      </c>
      <c r="B11" s="124" t="s">
        <v>0</v>
      </c>
      <c r="C11" s="131" t="s">
        <v>1169</v>
      </c>
      <c r="D11" s="140" t="s">
        <v>2</v>
      </c>
      <c r="E11" s="128"/>
      <c r="F11" s="128"/>
      <c r="G11" s="103"/>
      <c r="H11" s="103"/>
      <c r="I11" s="103"/>
      <c r="J11" s="103"/>
      <c r="K11" s="103"/>
    </row>
    <row r="12" spans="1:11" ht="57.75" customHeight="1" x14ac:dyDescent="0.25">
      <c r="A12" s="123" t="s">
        <v>264</v>
      </c>
      <c r="B12" s="124" t="s">
        <v>0</v>
      </c>
      <c r="C12" s="139" t="s">
        <v>1017</v>
      </c>
      <c r="D12" s="140" t="s">
        <v>2</v>
      </c>
      <c r="E12" s="128"/>
      <c r="F12" s="128"/>
      <c r="G12" s="103"/>
      <c r="H12" s="103"/>
      <c r="I12" s="103"/>
      <c r="J12" s="103"/>
      <c r="K12" s="103"/>
    </row>
    <row r="13" spans="1:11" ht="15.75" customHeight="1" x14ac:dyDescent="0.25">
      <c r="A13" s="123" t="s">
        <v>265</v>
      </c>
      <c r="B13" s="124" t="s">
        <v>0</v>
      </c>
      <c r="C13" s="139" t="s">
        <v>1170</v>
      </c>
      <c r="D13" s="140" t="s">
        <v>2</v>
      </c>
      <c r="E13" s="128"/>
      <c r="F13" s="128"/>
      <c r="G13" s="103"/>
      <c r="H13" s="103"/>
      <c r="I13" s="103"/>
      <c r="J13" s="103"/>
      <c r="K13" s="103"/>
    </row>
    <row r="14" spans="1:11" ht="44.25" customHeight="1" x14ac:dyDescent="0.25">
      <c r="A14" s="123" t="s">
        <v>266</v>
      </c>
      <c r="B14" s="124" t="s">
        <v>0</v>
      </c>
      <c r="C14" s="139" t="s">
        <v>228</v>
      </c>
      <c r="D14" s="128" t="s">
        <v>2</v>
      </c>
      <c r="E14" s="128"/>
      <c r="F14" s="128"/>
      <c r="G14" s="103"/>
      <c r="H14" s="103"/>
      <c r="I14" s="103"/>
      <c r="J14" s="103"/>
      <c r="K14" s="103"/>
    </row>
    <row r="15" spans="1:11" s="144" customFormat="1" x14ac:dyDescent="0.25">
      <c r="A15" s="123" t="s">
        <v>267</v>
      </c>
      <c r="B15" s="130" t="s">
        <v>4</v>
      </c>
      <c r="C15" s="141" t="s">
        <v>1171</v>
      </c>
      <c r="D15" s="142">
        <v>5</v>
      </c>
      <c r="E15" s="142"/>
      <c r="F15" s="142"/>
      <c r="G15" s="143"/>
      <c r="H15" s="143"/>
      <c r="I15" s="143"/>
      <c r="J15" s="143"/>
      <c r="K15" s="143"/>
    </row>
    <row r="16" spans="1:11" s="144" customFormat="1" x14ac:dyDescent="0.25">
      <c r="A16" s="123" t="s">
        <v>268</v>
      </c>
      <c r="B16" s="130" t="s">
        <v>4</v>
      </c>
      <c r="C16" s="141" t="s">
        <v>1172</v>
      </c>
      <c r="D16" s="142">
        <v>10</v>
      </c>
      <c r="E16" s="142"/>
      <c r="F16" s="142"/>
      <c r="G16" s="143"/>
      <c r="H16" s="143"/>
      <c r="I16" s="143"/>
      <c r="J16" s="143"/>
      <c r="K16" s="143"/>
    </row>
    <row r="17" spans="1:11" ht="28.5" x14ac:dyDescent="0.25">
      <c r="A17" s="123" t="s">
        <v>269</v>
      </c>
      <c r="B17" s="124" t="s">
        <v>4</v>
      </c>
      <c r="C17" s="139" t="s">
        <v>1018</v>
      </c>
      <c r="D17" s="128">
        <v>10</v>
      </c>
      <c r="E17" s="128"/>
      <c r="F17" s="128"/>
      <c r="G17" s="103"/>
      <c r="H17" s="103"/>
      <c r="I17" s="103"/>
      <c r="J17" s="103"/>
      <c r="K17" s="103"/>
    </row>
    <row r="18" spans="1:11" ht="16.5" customHeight="1" x14ac:dyDescent="0.25">
      <c r="A18" s="123"/>
      <c r="B18" s="124"/>
      <c r="C18" s="136" t="s">
        <v>9</v>
      </c>
      <c r="D18" s="126">
        <f>SUM(D10:D17)</f>
        <v>25</v>
      </c>
      <c r="E18" s="126">
        <f>SUM(E10:E17)</f>
        <v>0</v>
      </c>
      <c r="F18" s="128"/>
      <c r="G18" s="103"/>
      <c r="H18" s="103"/>
      <c r="I18" s="103"/>
      <c r="J18" s="103"/>
      <c r="K18" s="103"/>
    </row>
    <row r="19" spans="1:11" ht="21" customHeight="1" x14ac:dyDescent="0.25">
      <c r="A19" s="123">
        <v>1.4</v>
      </c>
      <c r="B19" s="124"/>
      <c r="C19" s="101" t="s">
        <v>5</v>
      </c>
      <c r="D19" s="128"/>
      <c r="E19" s="128"/>
      <c r="F19" s="100"/>
      <c r="G19" s="103"/>
      <c r="H19" s="103"/>
      <c r="I19" s="103"/>
      <c r="J19" s="103"/>
      <c r="K19" s="103"/>
    </row>
    <row r="20" spans="1:11" ht="28.5" customHeight="1" x14ac:dyDescent="0.25">
      <c r="A20" s="123" t="s">
        <v>270</v>
      </c>
      <c r="B20" s="124" t="s">
        <v>0</v>
      </c>
      <c r="C20" s="100" t="s">
        <v>1173</v>
      </c>
      <c r="D20" s="128" t="s">
        <v>2</v>
      </c>
      <c r="E20" s="128"/>
      <c r="F20" s="100"/>
      <c r="G20" s="103"/>
      <c r="H20" s="103"/>
      <c r="I20" s="103"/>
      <c r="J20" s="103"/>
      <c r="K20" s="103"/>
    </row>
    <row r="21" spans="1:11" ht="27.75" customHeight="1" x14ac:dyDescent="0.25">
      <c r="A21" s="123" t="s">
        <v>271</v>
      </c>
      <c r="B21" s="124" t="s">
        <v>0</v>
      </c>
      <c r="C21" s="100" t="s">
        <v>1174</v>
      </c>
      <c r="D21" s="128" t="s">
        <v>2</v>
      </c>
      <c r="E21" s="128"/>
      <c r="F21" s="100"/>
      <c r="G21" s="103"/>
      <c r="H21" s="103"/>
      <c r="I21" s="103"/>
      <c r="J21" s="103"/>
      <c r="K21" s="103"/>
    </row>
    <row r="22" spans="1:11" ht="92.25" customHeight="1" x14ac:dyDescent="0.25">
      <c r="A22" s="123" t="s">
        <v>272</v>
      </c>
      <c r="B22" s="124" t="s">
        <v>0</v>
      </c>
      <c r="C22" s="100" t="s">
        <v>1154</v>
      </c>
      <c r="D22" s="128">
        <v>25</v>
      </c>
      <c r="E22" s="490"/>
      <c r="F22" s="100"/>
      <c r="G22" s="103"/>
      <c r="H22" s="103"/>
      <c r="I22" s="103"/>
      <c r="J22" s="146"/>
      <c r="K22" s="146" t="s">
        <v>3</v>
      </c>
    </row>
    <row r="23" spans="1:11" ht="69.75" customHeight="1" x14ac:dyDescent="0.25">
      <c r="A23" s="123" t="s">
        <v>273</v>
      </c>
      <c r="B23" s="124" t="s">
        <v>0</v>
      </c>
      <c r="C23" s="100" t="s">
        <v>1155</v>
      </c>
      <c r="D23" s="128">
        <v>20</v>
      </c>
      <c r="E23" s="491"/>
      <c r="F23" s="100"/>
      <c r="G23" s="103"/>
      <c r="H23" s="103"/>
      <c r="I23" s="103"/>
      <c r="J23" s="103" t="s">
        <v>3</v>
      </c>
      <c r="K23" s="103"/>
    </row>
    <row r="24" spans="1:11" ht="56.25" customHeight="1" x14ac:dyDescent="0.25">
      <c r="A24" s="123" t="s">
        <v>274</v>
      </c>
      <c r="B24" s="124" t="s">
        <v>0</v>
      </c>
      <c r="C24" s="154" t="s">
        <v>829</v>
      </c>
      <c r="D24" s="128">
        <v>15</v>
      </c>
      <c r="E24" s="491"/>
      <c r="F24" s="100"/>
      <c r="G24" s="103"/>
      <c r="H24" s="103"/>
      <c r="I24" s="103" t="s">
        <v>3</v>
      </c>
      <c r="J24" s="103"/>
      <c r="K24" s="103"/>
    </row>
    <row r="25" spans="1:11" ht="45" customHeight="1" x14ac:dyDescent="0.25">
      <c r="A25" s="123" t="s">
        <v>275</v>
      </c>
      <c r="B25" s="124" t="s">
        <v>0</v>
      </c>
      <c r="C25" s="155" t="s">
        <v>830</v>
      </c>
      <c r="D25" s="128">
        <v>10</v>
      </c>
      <c r="E25" s="491"/>
      <c r="F25" s="100"/>
      <c r="G25" s="103" t="s">
        <v>3</v>
      </c>
      <c r="H25" s="103" t="s">
        <v>3</v>
      </c>
      <c r="I25" s="103"/>
      <c r="J25" s="103"/>
      <c r="K25" s="103"/>
    </row>
    <row r="26" spans="1:11" ht="57.75" customHeight="1" x14ac:dyDescent="0.25">
      <c r="A26" s="123" t="s">
        <v>276</v>
      </c>
      <c r="B26" s="124" t="s">
        <v>0</v>
      </c>
      <c r="C26" s="155" t="s">
        <v>831</v>
      </c>
      <c r="D26" s="128">
        <v>5</v>
      </c>
      <c r="E26" s="491"/>
      <c r="F26" s="100"/>
      <c r="G26" s="103"/>
      <c r="H26" s="103"/>
      <c r="I26" s="103"/>
      <c r="J26" s="103"/>
      <c r="K26" s="103"/>
    </row>
    <row r="27" spans="1:11" ht="16.5" customHeight="1" x14ac:dyDescent="0.25">
      <c r="A27" s="123" t="s">
        <v>277</v>
      </c>
      <c r="B27" s="124" t="s">
        <v>0</v>
      </c>
      <c r="C27" s="100" t="s">
        <v>6</v>
      </c>
      <c r="D27" s="128">
        <v>0</v>
      </c>
      <c r="E27" s="492"/>
      <c r="F27" s="100"/>
      <c r="G27" s="103"/>
      <c r="H27" s="103"/>
      <c r="I27" s="103"/>
      <c r="J27" s="103"/>
      <c r="K27" s="103"/>
    </row>
    <row r="28" spans="1:11" ht="17.25" customHeight="1" x14ac:dyDescent="0.25">
      <c r="A28" s="123"/>
      <c r="B28" s="124"/>
      <c r="C28" s="147" t="s">
        <v>9</v>
      </c>
      <c r="D28" s="126">
        <f>SUM(D22)</f>
        <v>25</v>
      </c>
      <c r="E28" s="126">
        <f>SUM(E22)</f>
        <v>0</v>
      </c>
      <c r="F28" s="100"/>
      <c r="G28" s="103"/>
      <c r="H28" s="103"/>
      <c r="I28" s="103"/>
      <c r="J28" s="103"/>
      <c r="K28" s="103"/>
    </row>
    <row r="29" spans="1:11" ht="18" customHeight="1" x14ac:dyDescent="0.25">
      <c r="A29" s="123">
        <v>1.5</v>
      </c>
      <c r="B29" s="124"/>
      <c r="C29" s="101" t="s">
        <v>7</v>
      </c>
      <c r="D29" s="128"/>
      <c r="E29" s="128"/>
      <c r="F29" s="100"/>
      <c r="G29" s="103"/>
      <c r="H29" s="103"/>
      <c r="I29" s="103"/>
      <c r="J29" s="103"/>
      <c r="K29" s="103"/>
    </row>
    <row r="30" spans="1:11" ht="24.75" customHeight="1" x14ac:dyDescent="0.25">
      <c r="A30" s="123" t="s">
        <v>278</v>
      </c>
      <c r="B30" s="124" t="s">
        <v>0</v>
      </c>
      <c r="C30" s="100" t="s">
        <v>826</v>
      </c>
      <c r="D30" s="128" t="s">
        <v>2</v>
      </c>
      <c r="E30" s="128"/>
      <c r="F30" s="100"/>
      <c r="G30" s="103"/>
      <c r="H30" s="103"/>
      <c r="I30" s="103"/>
      <c r="J30" s="103"/>
      <c r="K30" s="103"/>
    </row>
    <row r="31" spans="1:11" ht="60" customHeight="1" x14ac:dyDescent="0.25">
      <c r="A31" s="123" t="s">
        <v>279</v>
      </c>
      <c r="B31" s="124" t="s">
        <v>0</v>
      </c>
      <c r="C31" s="148" t="s">
        <v>832</v>
      </c>
      <c r="D31" s="128">
        <v>15</v>
      </c>
      <c r="E31" s="490"/>
      <c r="F31" s="100"/>
      <c r="G31" s="103"/>
      <c r="H31" s="103"/>
      <c r="I31" s="103"/>
      <c r="J31" s="103"/>
      <c r="K31" s="103"/>
    </row>
    <row r="32" spans="1:11" ht="37.5" customHeight="1" x14ac:dyDescent="0.25">
      <c r="A32" s="123" t="s">
        <v>280</v>
      </c>
      <c r="B32" s="124" t="s">
        <v>0</v>
      </c>
      <c r="C32" s="100" t="s">
        <v>827</v>
      </c>
      <c r="D32" s="128">
        <v>10</v>
      </c>
      <c r="E32" s="491"/>
      <c r="F32" s="100"/>
      <c r="G32" s="103"/>
      <c r="H32" s="103"/>
      <c r="I32" s="103"/>
      <c r="J32" s="103" t="s">
        <v>3</v>
      </c>
      <c r="K32" s="103" t="s">
        <v>3</v>
      </c>
    </row>
    <row r="33" spans="1:11" ht="33" customHeight="1" x14ac:dyDescent="0.25">
      <c r="A33" s="123" t="s">
        <v>281</v>
      </c>
      <c r="B33" s="124" t="s">
        <v>0</v>
      </c>
      <c r="C33" s="100" t="s">
        <v>828</v>
      </c>
      <c r="D33" s="128">
        <v>5</v>
      </c>
      <c r="E33" s="491"/>
      <c r="F33" s="100"/>
      <c r="G33" s="103" t="s">
        <v>3</v>
      </c>
      <c r="H33" s="103" t="s">
        <v>3</v>
      </c>
      <c r="I33" s="103" t="s">
        <v>3</v>
      </c>
      <c r="J33" s="103"/>
      <c r="K33" s="103"/>
    </row>
    <row r="34" spans="1:11" ht="46.5" customHeight="1" x14ac:dyDescent="0.25">
      <c r="A34" s="123" t="s">
        <v>282</v>
      </c>
      <c r="B34" s="124" t="s">
        <v>0</v>
      </c>
      <c r="C34" s="100" t="s">
        <v>8</v>
      </c>
      <c r="D34" s="128">
        <v>0</v>
      </c>
      <c r="E34" s="492"/>
      <c r="F34" s="100"/>
      <c r="G34" s="103"/>
      <c r="H34" s="103"/>
      <c r="I34" s="103"/>
      <c r="J34" s="103"/>
      <c r="K34" s="103"/>
    </row>
    <row r="35" spans="1:11" x14ac:dyDescent="0.25">
      <c r="A35" s="123"/>
      <c r="B35" s="124"/>
      <c r="C35" s="136" t="s">
        <v>9</v>
      </c>
      <c r="D35" s="126">
        <f>SUM(D31)</f>
        <v>15</v>
      </c>
      <c r="E35" s="126">
        <f>SUM(E31)</f>
        <v>0</v>
      </c>
      <c r="F35" s="100"/>
      <c r="G35" s="103"/>
      <c r="H35" s="103"/>
      <c r="I35" s="103"/>
      <c r="J35" s="103"/>
      <c r="K35" s="103"/>
    </row>
    <row r="36" spans="1:11" x14ac:dyDescent="0.25">
      <c r="A36" s="123"/>
      <c r="B36" s="124"/>
      <c r="C36" s="136"/>
      <c r="D36" s="126"/>
      <c r="E36" s="128"/>
      <c r="F36" s="100"/>
      <c r="G36" s="103"/>
      <c r="H36" s="103"/>
      <c r="I36" s="103"/>
      <c r="J36" s="103"/>
      <c r="K36" s="103"/>
    </row>
    <row r="37" spans="1:11" x14ac:dyDescent="0.25">
      <c r="A37" s="123">
        <v>1.6</v>
      </c>
      <c r="B37" s="124"/>
      <c r="C37" s="101" t="s">
        <v>10</v>
      </c>
      <c r="D37" s="128"/>
      <c r="E37" s="128"/>
      <c r="F37" s="100"/>
      <c r="G37" s="103"/>
      <c r="H37" s="103"/>
      <c r="I37" s="103"/>
      <c r="J37" s="103"/>
      <c r="K37" s="103"/>
    </row>
    <row r="38" spans="1:11" ht="30" customHeight="1" x14ac:dyDescent="0.25">
      <c r="A38" s="123" t="s">
        <v>804</v>
      </c>
      <c r="B38" s="126" t="s">
        <v>0</v>
      </c>
      <c r="C38" s="139" t="s">
        <v>1175</v>
      </c>
      <c r="D38" s="149" t="s">
        <v>2</v>
      </c>
      <c r="E38" s="150"/>
      <c r="F38" s="151"/>
      <c r="G38" s="103"/>
      <c r="H38" s="103"/>
      <c r="I38" s="103"/>
      <c r="J38" s="103"/>
      <c r="K38" s="103"/>
    </row>
    <row r="39" spans="1:11" ht="31.5" customHeight="1" x14ac:dyDescent="0.25">
      <c r="A39" s="123" t="s">
        <v>805</v>
      </c>
      <c r="B39" s="126" t="s">
        <v>0</v>
      </c>
      <c r="C39" s="100" t="s">
        <v>1176</v>
      </c>
      <c r="D39" s="128" t="s">
        <v>2</v>
      </c>
      <c r="E39" s="128"/>
      <c r="F39" s="100"/>
      <c r="G39" s="103"/>
      <c r="H39" s="103"/>
      <c r="I39" s="103"/>
      <c r="J39" s="103"/>
      <c r="K39" s="103"/>
    </row>
    <row r="40" spans="1:11" ht="20.25" customHeight="1" x14ac:dyDescent="0.25">
      <c r="A40" s="123" t="s">
        <v>806</v>
      </c>
      <c r="B40" s="126" t="s">
        <v>0</v>
      </c>
      <c r="C40" s="139" t="s">
        <v>1170</v>
      </c>
      <c r="D40" s="140" t="s">
        <v>2</v>
      </c>
      <c r="E40" s="128"/>
      <c r="F40" s="100"/>
      <c r="G40" s="103"/>
      <c r="H40" s="103"/>
      <c r="I40" s="103"/>
      <c r="J40" s="103"/>
      <c r="K40" s="103"/>
    </row>
  </sheetData>
  <mergeCells count="2">
    <mergeCell ref="E22:E27"/>
    <mergeCell ref="E31:E34"/>
  </mergeCells>
  <pageMargins left="0.25" right="0.25" top="0.75" bottom="0.75" header="0.3" footer="0.3"/>
  <pageSetup paperSize="9" fitToWidth="0" orientation="landscape" r:id="rId1"/>
  <headerFooter>
    <oddHeader>&amp;C&amp;"-,Bold Italic"&amp;14Island Resort - Section One -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3"/>
  <sheetViews>
    <sheetView view="pageLayout" topLeftCell="A91" zoomScaleNormal="115" workbookViewId="0">
      <selection activeCell="C88" sqref="C88"/>
    </sheetView>
  </sheetViews>
  <sheetFormatPr defaultColWidth="9.140625" defaultRowHeight="14.25" x14ac:dyDescent="0.25"/>
  <cols>
    <col min="1" max="1" width="6" style="117" customWidth="1"/>
    <col min="2" max="2" width="5.140625" style="98" customWidth="1"/>
    <col min="3" max="3" width="55" style="98" customWidth="1"/>
    <col min="4" max="4" width="8.140625" style="98" customWidth="1"/>
    <col min="5" max="5" width="7.28515625" style="98" customWidth="1"/>
    <col min="6" max="6" width="37.28515625" style="98" customWidth="1"/>
    <col min="7" max="7" width="4.5703125" style="98" customWidth="1"/>
    <col min="8" max="8" width="4.7109375" style="98" customWidth="1"/>
    <col min="9" max="9" width="4.140625" style="98" customWidth="1"/>
    <col min="10" max="10" width="4.85546875" style="98" customWidth="1"/>
    <col min="11" max="11" width="5" style="98" customWidth="1"/>
    <col min="12" max="13" width="3.85546875" style="98" customWidth="1"/>
    <col min="14" max="16384" width="9.140625" style="98"/>
  </cols>
  <sheetData>
    <row r="1" spans="1:11" ht="42" customHeight="1" x14ac:dyDescent="0.25">
      <c r="A1" s="171">
        <v>2</v>
      </c>
      <c r="B1" s="172"/>
      <c r="C1" s="173" t="s">
        <v>114</v>
      </c>
      <c r="D1" s="192" t="s">
        <v>111</v>
      </c>
      <c r="E1" s="174" t="s">
        <v>112</v>
      </c>
      <c r="F1" s="174" t="s">
        <v>113</v>
      </c>
      <c r="G1" s="175" t="s">
        <v>11</v>
      </c>
      <c r="H1" s="175" t="s">
        <v>12</v>
      </c>
      <c r="I1" s="175" t="s">
        <v>13</v>
      </c>
      <c r="J1" s="175" t="s">
        <v>14</v>
      </c>
      <c r="K1" s="175" t="s">
        <v>15</v>
      </c>
    </row>
    <row r="2" spans="1:11" s="134" customFormat="1" ht="28.5" customHeight="1" x14ac:dyDescent="0.25">
      <c r="A2" s="156">
        <v>2.1</v>
      </c>
      <c r="B2" s="130"/>
      <c r="C2" s="176" t="s">
        <v>16</v>
      </c>
      <c r="D2" s="157"/>
      <c r="E2" s="177"/>
      <c r="F2" s="177"/>
      <c r="G2" s="133"/>
      <c r="H2" s="133"/>
      <c r="I2" s="133"/>
      <c r="J2" s="133"/>
      <c r="K2" s="133"/>
    </row>
    <row r="3" spans="1:11" ht="107.25" customHeight="1" x14ac:dyDescent="0.25">
      <c r="A3" s="102" t="s">
        <v>283</v>
      </c>
      <c r="B3" s="124" t="s">
        <v>0</v>
      </c>
      <c r="C3" s="155" t="s">
        <v>1177</v>
      </c>
      <c r="D3" s="128" t="s">
        <v>2</v>
      </c>
      <c r="E3" s="135"/>
      <c r="F3" s="193" t="s">
        <v>833</v>
      </c>
      <c r="G3" s="103"/>
      <c r="H3" s="103"/>
      <c r="I3" s="103"/>
      <c r="J3" s="103"/>
      <c r="K3" s="103"/>
    </row>
    <row r="4" spans="1:11" ht="21.75" customHeight="1" x14ac:dyDescent="0.25">
      <c r="A4" s="102" t="s">
        <v>284</v>
      </c>
      <c r="B4" s="124" t="s">
        <v>0</v>
      </c>
      <c r="C4" s="100" t="s">
        <v>688</v>
      </c>
      <c r="D4" s="128" t="s">
        <v>2</v>
      </c>
      <c r="E4" s="128"/>
      <c r="F4" s="100"/>
      <c r="G4" s="103"/>
      <c r="H4" s="103"/>
      <c r="I4" s="103"/>
      <c r="J4" s="103"/>
      <c r="K4" s="103"/>
    </row>
    <row r="5" spans="1:11" ht="35.25" customHeight="1" x14ac:dyDescent="0.25">
      <c r="A5" s="102" t="s">
        <v>285</v>
      </c>
      <c r="B5" s="124" t="s">
        <v>0</v>
      </c>
      <c r="C5" s="100" t="s">
        <v>689</v>
      </c>
      <c r="D5" s="128" t="s">
        <v>2</v>
      </c>
      <c r="E5" s="128"/>
      <c r="F5" s="100"/>
      <c r="G5" s="103"/>
      <c r="H5" s="103"/>
      <c r="I5" s="103"/>
      <c r="J5" s="103"/>
      <c r="K5" s="103"/>
    </row>
    <row r="6" spans="1:11" ht="18.75" customHeight="1" x14ac:dyDescent="0.25">
      <c r="A6" s="102"/>
      <c r="B6" s="103"/>
      <c r="C6" s="178"/>
      <c r="D6" s="177"/>
      <c r="E6" s="177"/>
      <c r="F6" s="103"/>
      <c r="G6" s="103"/>
      <c r="H6" s="103"/>
      <c r="I6" s="103"/>
      <c r="J6" s="103"/>
      <c r="K6" s="103"/>
    </row>
    <row r="7" spans="1:11" ht="18.75" customHeight="1" x14ac:dyDescent="0.25">
      <c r="A7" s="102"/>
      <c r="B7" s="167"/>
      <c r="C7" s="178"/>
      <c r="D7" s="177"/>
      <c r="E7" s="177"/>
      <c r="F7" s="103"/>
      <c r="G7" s="103"/>
      <c r="H7" s="103"/>
      <c r="I7" s="103"/>
      <c r="J7" s="103"/>
      <c r="K7" s="103"/>
    </row>
    <row r="8" spans="1:11" ht="21" customHeight="1" x14ac:dyDescent="0.25">
      <c r="A8" s="102">
        <v>2.2000000000000002</v>
      </c>
      <c r="B8" s="124"/>
      <c r="C8" s="101" t="s">
        <v>834</v>
      </c>
      <c r="D8" s="128"/>
      <c r="E8" s="126"/>
      <c r="F8" s="101"/>
      <c r="G8" s="103"/>
      <c r="H8" s="103"/>
      <c r="I8" s="103"/>
      <c r="J8" s="103"/>
      <c r="K8" s="103"/>
    </row>
    <row r="9" spans="1:11" ht="32.25" customHeight="1" x14ac:dyDescent="0.25">
      <c r="A9" s="102" t="s">
        <v>286</v>
      </c>
      <c r="B9" s="124" t="s">
        <v>0</v>
      </c>
      <c r="C9" s="100" t="s">
        <v>835</v>
      </c>
      <c r="D9" s="128" t="s">
        <v>2</v>
      </c>
      <c r="E9" s="128"/>
      <c r="F9" s="100"/>
      <c r="G9" s="103"/>
      <c r="H9" s="103"/>
      <c r="I9" s="103"/>
      <c r="J9" s="103"/>
      <c r="K9" s="103"/>
    </row>
    <row r="10" spans="1:11" ht="24" customHeight="1" x14ac:dyDescent="0.25">
      <c r="A10" s="102" t="s">
        <v>287</v>
      </c>
      <c r="B10" s="124" t="s">
        <v>0</v>
      </c>
      <c r="C10" s="139" t="s">
        <v>17</v>
      </c>
      <c r="D10" s="149" t="s">
        <v>2</v>
      </c>
      <c r="E10" s="128"/>
      <c r="F10" s="100"/>
      <c r="G10" s="103"/>
      <c r="H10" s="103"/>
      <c r="I10" s="103"/>
      <c r="J10" s="103"/>
      <c r="K10" s="103"/>
    </row>
    <row r="11" spans="1:11" ht="32.25" customHeight="1" x14ac:dyDescent="0.25">
      <c r="A11" s="102" t="s">
        <v>288</v>
      </c>
      <c r="B11" s="124" t="s">
        <v>0</v>
      </c>
      <c r="C11" s="139" t="s">
        <v>1178</v>
      </c>
      <c r="D11" s="140">
        <v>10</v>
      </c>
      <c r="E11" s="490"/>
      <c r="F11" s="100"/>
      <c r="G11" s="103"/>
      <c r="H11" s="103"/>
      <c r="I11" s="103"/>
      <c r="J11" s="103"/>
      <c r="K11" s="103"/>
    </row>
    <row r="12" spans="1:11" ht="25.5" customHeight="1" x14ac:dyDescent="0.25">
      <c r="A12" s="102" t="s">
        <v>289</v>
      </c>
      <c r="B12" s="124" t="s">
        <v>0</v>
      </c>
      <c r="C12" s="139" t="s">
        <v>1179</v>
      </c>
      <c r="D12" s="140">
        <v>5</v>
      </c>
      <c r="E12" s="492"/>
      <c r="F12" s="128"/>
      <c r="G12" s="103"/>
      <c r="H12" s="103"/>
      <c r="I12" s="103"/>
      <c r="J12" s="103"/>
      <c r="K12" s="103"/>
    </row>
    <row r="13" spans="1:11" ht="34.5" customHeight="1" x14ac:dyDescent="0.25">
      <c r="A13" s="102" t="s">
        <v>290</v>
      </c>
      <c r="B13" s="124" t="s">
        <v>0</v>
      </c>
      <c r="C13" s="139" t="s">
        <v>807</v>
      </c>
      <c r="D13" s="140">
        <v>5</v>
      </c>
      <c r="E13" s="128"/>
      <c r="F13" s="128"/>
      <c r="G13" s="103"/>
      <c r="H13" s="103"/>
      <c r="I13" s="103"/>
      <c r="J13" s="103"/>
      <c r="K13" s="103"/>
    </row>
    <row r="14" spans="1:11" ht="116.25" customHeight="1" x14ac:dyDescent="0.25">
      <c r="A14" s="102" t="s">
        <v>291</v>
      </c>
      <c r="B14" s="124" t="s">
        <v>0</v>
      </c>
      <c r="C14" s="139" t="s">
        <v>1019</v>
      </c>
      <c r="D14" s="128">
        <v>20</v>
      </c>
      <c r="E14" s="490"/>
      <c r="F14" s="194" t="s">
        <v>836</v>
      </c>
      <c r="G14" s="103"/>
      <c r="H14" s="103"/>
      <c r="I14" s="103"/>
      <c r="J14" s="103"/>
      <c r="K14" s="103"/>
    </row>
    <row r="15" spans="1:11" ht="105" customHeight="1" x14ac:dyDescent="0.25">
      <c r="A15" s="102" t="s">
        <v>292</v>
      </c>
      <c r="B15" s="124" t="s">
        <v>0</v>
      </c>
      <c r="C15" s="391" t="s">
        <v>1183</v>
      </c>
      <c r="D15" s="128">
        <v>15</v>
      </c>
      <c r="E15" s="491"/>
      <c r="F15" s="100"/>
      <c r="G15" s="103"/>
      <c r="H15" s="103"/>
      <c r="I15" s="103"/>
      <c r="J15" s="103"/>
      <c r="K15" s="103"/>
    </row>
    <row r="16" spans="1:11" ht="78.75" customHeight="1" x14ac:dyDescent="0.25">
      <c r="A16" s="102" t="s">
        <v>293</v>
      </c>
      <c r="B16" s="124" t="s">
        <v>0</v>
      </c>
      <c r="C16" s="155" t="s">
        <v>1184</v>
      </c>
      <c r="D16" s="128">
        <v>10</v>
      </c>
      <c r="E16" s="491"/>
      <c r="F16" s="100"/>
      <c r="G16" s="103"/>
      <c r="H16" s="103"/>
      <c r="I16" s="103"/>
      <c r="J16" s="103"/>
      <c r="K16" s="103"/>
    </row>
    <row r="17" spans="1:11" ht="33.75" customHeight="1" x14ac:dyDescent="0.25">
      <c r="A17" s="102" t="s">
        <v>294</v>
      </c>
      <c r="B17" s="124" t="s">
        <v>0</v>
      </c>
      <c r="C17" s="155" t="s">
        <v>18</v>
      </c>
      <c r="D17" s="128">
        <v>5</v>
      </c>
      <c r="E17" s="491"/>
      <c r="F17" s="100"/>
      <c r="G17" s="103"/>
      <c r="H17" s="103"/>
      <c r="I17" s="103"/>
      <c r="J17" s="103"/>
      <c r="K17" s="103"/>
    </row>
    <row r="18" spans="1:11" ht="61.5" customHeight="1" x14ac:dyDescent="0.25">
      <c r="A18" s="102" t="s">
        <v>295</v>
      </c>
      <c r="B18" s="124" t="s">
        <v>0</v>
      </c>
      <c r="C18" s="100" t="s">
        <v>1119</v>
      </c>
      <c r="D18" s="128">
        <v>0</v>
      </c>
      <c r="E18" s="492"/>
      <c r="F18" s="100"/>
      <c r="G18" s="103"/>
      <c r="H18" s="103"/>
      <c r="I18" s="103"/>
      <c r="J18" s="103"/>
      <c r="K18" s="103"/>
    </row>
    <row r="19" spans="1:11" ht="18" customHeight="1" x14ac:dyDescent="0.25">
      <c r="A19" s="102"/>
      <c r="B19" s="124"/>
      <c r="C19" s="136" t="s">
        <v>9</v>
      </c>
      <c r="D19" s="126">
        <f>SUM(D11+D13+D14)</f>
        <v>35</v>
      </c>
      <c r="E19" s="126">
        <f>SUM(E11+E13+E14)</f>
        <v>0</v>
      </c>
      <c r="F19" s="100"/>
      <c r="G19" s="103"/>
      <c r="H19" s="103"/>
      <c r="I19" s="103"/>
      <c r="J19" s="103"/>
      <c r="K19" s="103"/>
    </row>
    <row r="20" spans="1:11" ht="43.5" customHeight="1" x14ac:dyDescent="0.25">
      <c r="A20" s="102">
        <v>2.2999999999999998</v>
      </c>
      <c r="B20" s="103"/>
      <c r="C20" s="176" t="s">
        <v>837</v>
      </c>
      <c r="D20" s="103"/>
      <c r="E20" s="103"/>
      <c r="F20" s="195" t="s">
        <v>838</v>
      </c>
      <c r="G20" s="103"/>
      <c r="H20" s="103"/>
      <c r="I20" s="103"/>
      <c r="J20" s="103"/>
      <c r="K20" s="103"/>
    </row>
    <row r="21" spans="1:11" ht="57" x14ac:dyDescent="0.25">
      <c r="A21" s="102" t="s">
        <v>296</v>
      </c>
      <c r="B21" s="124" t="s">
        <v>0</v>
      </c>
      <c r="C21" s="100" t="s">
        <v>1020</v>
      </c>
      <c r="D21" s="128">
        <v>20</v>
      </c>
      <c r="E21" s="493"/>
      <c r="F21" s="103"/>
      <c r="G21" s="103"/>
      <c r="H21" s="103"/>
      <c r="I21" s="103"/>
      <c r="J21" s="103"/>
      <c r="K21" s="103"/>
    </row>
    <row r="22" spans="1:11" ht="57" x14ac:dyDescent="0.25">
      <c r="A22" s="102" t="s">
        <v>297</v>
      </c>
      <c r="B22" s="124" t="s">
        <v>0</v>
      </c>
      <c r="C22" s="100" t="s">
        <v>1021</v>
      </c>
      <c r="D22" s="128">
        <v>15</v>
      </c>
      <c r="E22" s="494"/>
      <c r="F22" s="103"/>
      <c r="G22" s="103"/>
      <c r="H22" s="103"/>
      <c r="I22" s="103"/>
      <c r="J22" s="103"/>
      <c r="K22" s="103"/>
    </row>
    <row r="23" spans="1:11" ht="57" x14ac:dyDescent="0.25">
      <c r="A23" s="102" t="s">
        <v>298</v>
      </c>
      <c r="B23" s="124" t="s">
        <v>0</v>
      </c>
      <c r="C23" s="100" t="s">
        <v>1022</v>
      </c>
      <c r="D23" s="128">
        <v>10</v>
      </c>
      <c r="E23" s="494"/>
      <c r="F23" s="103"/>
      <c r="G23" s="103"/>
      <c r="H23" s="103"/>
      <c r="I23" s="103"/>
      <c r="J23" s="103"/>
      <c r="K23" s="103"/>
    </row>
    <row r="24" spans="1:11" ht="28.5" x14ac:dyDescent="0.25">
      <c r="A24" s="102" t="s">
        <v>299</v>
      </c>
      <c r="B24" s="124" t="s">
        <v>0</v>
      </c>
      <c r="C24" s="100" t="s">
        <v>652</v>
      </c>
      <c r="D24" s="128">
        <v>5</v>
      </c>
      <c r="E24" s="494"/>
      <c r="F24" s="103"/>
      <c r="G24" s="103"/>
      <c r="H24" s="103"/>
      <c r="I24" s="103"/>
      <c r="J24" s="103"/>
      <c r="K24" s="103"/>
    </row>
    <row r="25" spans="1:11" ht="28.5" x14ac:dyDescent="0.25">
      <c r="A25" s="102" t="s">
        <v>300</v>
      </c>
      <c r="B25" s="124" t="s">
        <v>0</v>
      </c>
      <c r="C25" s="100" t="s">
        <v>19</v>
      </c>
      <c r="D25" s="128">
        <v>0</v>
      </c>
      <c r="E25" s="495"/>
      <c r="F25" s="103"/>
      <c r="G25" s="103"/>
      <c r="H25" s="103"/>
      <c r="I25" s="103"/>
      <c r="J25" s="103"/>
      <c r="K25" s="103"/>
    </row>
    <row r="26" spans="1:11" x14ac:dyDescent="0.25">
      <c r="A26" s="102"/>
      <c r="B26" s="103"/>
      <c r="C26" s="136" t="s">
        <v>9</v>
      </c>
      <c r="D26" s="126">
        <f>SUM(D21)</f>
        <v>20</v>
      </c>
      <c r="E26" s="126">
        <f>SUM(E21)</f>
        <v>0</v>
      </c>
      <c r="F26" s="103"/>
      <c r="G26" s="103"/>
      <c r="H26" s="103"/>
      <c r="I26" s="103"/>
      <c r="J26" s="103"/>
      <c r="K26" s="103"/>
    </row>
    <row r="27" spans="1:11" x14ac:dyDescent="0.25">
      <c r="A27" s="102"/>
      <c r="B27" s="103"/>
      <c r="C27" s="136"/>
      <c r="D27" s="128"/>
      <c r="E27" s="128"/>
      <c r="F27" s="103"/>
      <c r="G27" s="103"/>
      <c r="H27" s="103"/>
      <c r="I27" s="103"/>
      <c r="J27" s="103"/>
      <c r="K27" s="103"/>
    </row>
    <row r="28" spans="1:11" ht="44.25" customHeight="1" x14ac:dyDescent="0.25">
      <c r="A28" s="102">
        <v>2.4</v>
      </c>
      <c r="B28" s="103"/>
      <c r="C28" s="101" t="s">
        <v>24</v>
      </c>
      <c r="D28" s="103"/>
      <c r="E28" s="103"/>
      <c r="F28" s="195" t="s">
        <v>1185</v>
      </c>
      <c r="G28" s="103"/>
      <c r="H28" s="103"/>
      <c r="I28" s="103"/>
      <c r="J28" s="103"/>
      <c r="K28" s="103"/>
    </row>
    <row r="29" spans="1:11" ht="28.5" x14ac:dyDescent="0.25">
      <c r="A29" s="102" t="s">
        <v>301</v>
      </c>
      <c r="B29" s="124" t="s">
        <v>4</v>
      </c>
      <c r="C29" s="100" t="s">
        <v>20</v>
      </c>
      <c r="D29" s="128" t="s">
        <v>2</v>
      </c>
      <c r="E29" s="103"/>
      <c r="F29" s="103"/>
      <c r="G29" s="103"/>
      <c r="H29" s="103"/>
      <c r="I29" s="103"/>
      <c r="J29" s="103"/>
      <c r="K29" s="103"/>
    </row>
    <row r="30" spans="1:11" x14ac:dyDescent="0.25">
      <c r="A30" s="102" t="s">
        <v>302</v>
      </c>
      <c r="B30" s="124" t="s">
        <v>4</v>
      </c>
      <c r="C30" s="100" t="s">
        <v>21</v>
      </c>
      <c r="D30" s="128">
        <v>10</v>
      </c>
      <c r="E30" s="103"/>
      <c r="F30" s="103"/>
      <c r="G30" s="103"/>
      <c r="H30" s="103"/>
      <c r="I30" s="103"/>
      <c r="J30" s="103"/>
      <c r="K30" s="103"/>
    </row>
    <row r="31" spans="1:11" x14ac:dyDescent="0.25">
      <c r="A31" s="102" t="s">
        <v>303</v>
      </c>
      <c r="B31" s="124" t="s">
        <v>4</v>
      </c>
      <c r="C31" s="100" t="s">
        <v>1023</v>
      </c>
      <c r="D31" s="128">
        <v>15</v>
      </c>
      <c r="E31" s="493"/>
      <c r="F31" s="103"/>
      <c r="G31" s="103"/>
      <c r="H31" s="103"/>
      <c r="I31" s="103"/>
      <c r="J31" s="103"/>
      <c r="K31" s="103"/>
    </row>
    <row r="32" spans="1:11" x14ac:dyDescent="0.25">
      <c r="A32" s="102" t="s">
        <v>304</v>
      </c>
      <c r="B32" s="124" t="s">
        <v>4</v>
      </c>
      <c r="C32" s="100" t="s">
        <v>1024</v>
      </c>
      <c r="D32" s="128">
        <v>10</v>
      </c>
      <c r="E32" s="494"/>
      <c r="F32" s="103"/>
      <c r="G32" s="103"/>
      <c r="H32" s="103"/>
      <c r="I32" s="103"/>
      <c r="J32" s="103"/>
      <c r="K32" s="103"/>
    </row>
    <row r="33" spans="1:11" ht="28.5" x14ac:dyDescent="0.25">
      <c r="A33" s="102" t="s">
        <v>305</v>
      </c>
      <c r="B33" s="124" t="s">
        <v>4</v>
      </c>
      <c r="C33" s="100" t="s">
        <v>22</v>
      </c>
      <c r="D33" s="128">
        <v>5</v>
      </c>
      <c r="E33" s="494"/>
      <c r="F33" s="103"/>
      <c r="G33" s="103"/>
      <c r="H33" s="103"/>
      <c r="I33" s="103"/>
      <c r="J33" s="103"/>
      <c r="K33" s="103"/>
    </row>
    <row r="34" spans="1:11" ht="28.5" x14ac:dyDescent="0.25">
      <c r="A34" s="102" t="s">
        <v>306</v>
      </c>
      <c r="B34" s="124" t="s">
        <v>4</v>
      </c>
      <c r="C34" s="100" t="s">
        <v>23</v>
      </c>
      <c r="D34" s="128">
        <v>0</v>
      </c>
      <c r="E34" s="495"/>
      <c r="F34" s="103"/>
      <c r="G34" s="103"/>
      <c r="H34" s="103"/>
      <c r="I34" s="103"/>
      <c r="J34" s="103"/>
      <c r="K34" s="103"/>
    </row>
    <row r="35" spans="1:11" ht="15.75" customHeight="1" x14ac:dyDescent="0.25">
      <c r="A35" s="102"/>
      <c r="B35" s="103"/>
      <c r="C35" s="136" t="s">
        <v>9</v>
      </c>
      <c r="D35" s="126">
        <f>SUM(D30+D31)</f>
        <v>25</v>
      </c>
      <c r="E35" s="126">
        <f>SUM(E30+E31)</f>
        <v>0</v>
      </c>
      <c r="F35" s="103"/>
      <c r="G35" s="103"/>
      <c r="H35" s="103"/>
      <c r="I35" s="103"/>
      <c r="J35" s="103"/>
      <c r="K35" s="103"/>
    </row>
    <row r="36" spans="1:11" ht="17.25" customHeight="1" x14ac:dyDescent="0.25">
      <c r="A36" s="102">
        <v>2.5</v>
      </c>
      <c r="B36" s="124"/>
      <c r="C36" s="101" t="s">
        <v>25</v>
      </c>
      <c r="D36" s="128"/>
      <c r="E36" s="128"/>
      <c r="F36" s="100"/>
      <c r="G36" s="103"/>
      <c r="H36" s="103"/>
      <c r="I36" s="103"/>
      <c r="J36" s="103"/>
      <c r="K36" s="103"/>
    </row>
    <row r="37" spans="1:11" ht="28.5" x14ac:dyDescent="0.25">
      <c r="A37" s="102" t="s">
        <v>307</v>
      </c>
      <c r="B37" s="124" t="s">
        <v>4</v>
      </c>
      <c r="C37" s="100" t="s">
        <v>229</v>
      </c>
      <c r="D37" s="128" t="s">
        <v>2</v>
      </c>
      <c r="E37" s="128"/>
      <c r="F37" s="100"/>
      <c r="G37" s="103"/>
      <c r="H37" s="103"/>
      <c r="I37" s="103"/>
      <c r="J37" s="103"/>
      <c r="K37" s="103"/>
    </row>
    <row r="38" spans="1:11" ht="27.75" customHeight="1" x14ac:dyDescent="0.25">
      <c r="A38" s="102" t="s">
        <v>308</v>
      </c>
      <c r="B38" s="124" t="s">
        <v>4</v>
      </c>
      <c r="C38" s="100" t="s">
        <v>230</v>
      </c>
      <c r="D38" s="128" t="s">
        <v>2</v>
      </c>
      <c r="E38" s="128"/>
      <c r="F38" s="100"/>
      <c r="G38" s="103"/>
      <c r="H38" s="103"/>
      <c r="I38" s="103"/>
      <c r="J38" s="103"/>
      <c r="K38" s="103"/>
    </row>
    <row r="39" spans="1:11" ht="57" customHeight="1" x14ac:dyDescent="0.25">
      <c r="A39" s="102" t="s">
        <v>309</v>
      </c>
      <c r="B39" s="124" t="s">
        <v>4</v>
      </c>
      <c r="C39" s="100" t="s">
        <v>1187</v>
      </c>
      <c r="D39" s="128" t="s">
        <v>2</v>
      </c>
      <c r="E39" s="128"/>
      <c r="F39" s="193" t="s">
        <v>839</v>
      </c>
      <c r="G39" s="103"/>
      <c r="H39" s="103"/>
      <c r="I39" s="103"/>
      <c r="J39" s="103"/>
      <c r="K39" s="103"/>
    </row>
    <row r="40" spans="1:11" ht="26.25" customHeight="1" x14ac:dyDescent="0.25">
      <c r="A40" s="102" t="s">
        <v>310</v>
      </c>
      <c r="B40" s="124" t="s">
        <v>4</v>
      </c>
      <c r="C40" s="100" t="s">
        <v>812</v>
      </c>
      <c r="D40" s="128" t="s">
        <v>2</v>
      </c>
      <c r="E40" s="128"/>
      <c r="F40" s="100"/>
      <c r="G40" s="103"/>
      <c r="H40" s="103"/>
      <c r="I40" s="103"/>
      <c r="J40" s="103"/>
      <c r="K40" s="103"/>
    </row>
    <row r="41" spans="1:11" s="160" customFormat="1" x14ac:dyDescent="0.25">
      <c r="A41" s="102" t="s">
        <v>311</v>
      </c>
      <c r="B41" s="124" t="s">
        <v>4</v>
      </c>
      <c r="C41" s="148" t="s">
        <v>690</v>
      </c>
      <c r="D41" s="179">
        <v>20</v>
      </c>
      <c r="E41" s="493"/>
      <c r="F41" s="159"/>
      <c r="G41" s="159"/>
      <c r="H41" s="159"/>
      <c r="I41" s="159"/>
      <c r="J41" s="159"/>
      <c r="K41" s="159"/>
    </row>
    <row r="42" spans="1:11" x14ac:dyDescent="0.25">
      <c r="A42" s="102" t="s">
        <v>312</v>
      </c>
      <c r="B42" s="124" t="s">
        <v>4</v>
      </c>
      <c r="C42" s="100" t="s">
        <v>26</v>
      </c>
      <c r="D42" s="128">
        <v>15</v>
      </c>
      <c r="E42" s="494"/>
      <c r="F42" s="103"/>
      <c r="G42" s="103"/>
      <c r="H42" s="103"/>
      <c r="I42" s="103"/>
      <c r="J42" s="103"/>
      <c r="K42" s="103"/>
    </row>
    <row r="43" spans="1:11" x14ac:dyDescent="0.25">
      <c r="A43" s="102" t="s">
        <v>313</v>
      </c>
      <c r="B43" s="124" t="s">
        <v>4</v>
      </c>
      <c r="C43" s="100" t="s">
        <v>27</v>
      </c>
      <c r="D43" s="128">
        <v>10</v>
      </c>
      <c r="E43" s="494"/>
      <c r="F43" s="103"/>
      <c r="G43" s="103"/>
      <c r="H43" s="103"/>
      <c r="I43" s="103"/>
      <c r="J43" s="103"/>
      <c r="K43" s="103"/>
    </row>
    <row r="44" spans="1:11" x14ac:dyDescent="0.25">
      <c r="A44" s="102" t="s">
        <v>314</v>
      </c>
      <c r="B44" s="124" t="s">
        <v>4</v>
      </c>
      <c r="C44" s="100" t="s">
        <v>28</v>
      </c>
      <c r="D44" s="128">
        <v>5</v>
      </c>
      <c r="E44" s="495"/>
      <c r="F44" s="103"/>
      <c r="G44" s="103"/>
      <c r="H44" s="103"/>
      <c r="I44" s="103"/>
      <c r="J44" s="103"/>
      <c r="K44" s="103"/>
    </row>
    <row r="45" spans="1:11" x14ac:dyDescent="0.25">
      <c r="A45" s="102"/>
      <c r="B45" s="124"/>
      <c r="C45" s="136" t="s">
        <v>9</v>
      </c>
      <c r="D45" s="126">
        <f>SUM(D41)</f>
        <v>20</v>
      </c>
      <c r="E45" s="126">
        <f>SUM(E41)</f>
        <v>0</v>
      </c>
      <c r="F45" s="103"/>
      <c r="G45" s="103"/>
      <c r="H45" s="103"/>
      <c r="I45" s="103"/>
      <c r="J45" s="103"/>
      <c r="K45" s="103"/>
    </row>
    <row r="46" spans="1:11" x14ac:dyDescent="0.25">
      <c r="A46" s="102"/>
      <c r="B46" s="124"/>
      <c r="C46" s="100"/>
      <c r="D46" s="128"/>
      <c r="E46" s="128"/>
      <c r="F46" s="100"/>
      <c r="G46" s="103"/>
      <c r="H46" s="103"/>
      <c r="I46" s="103"/>
      <c r="J46" s="103"/>
      <c r="K46" s="103"/>
    </row>
    <row r="47" spans="1:11" ht="16.5" customHeight="1" x14ac:dyDescent="0.25">
      <c r="A47" s="102">
        <v>2.6</v>
      </c>
      <c r="B47" s="124"/>
      <c r="C47" s="101" t="s">
        <v>29</v>
      </c>
      <c r="D47" s="128"/>
      <c r="E47" s="128"/>
      <c r="F47" s="100"/>
      <c r="G47" s="103"/>
      <c r="H47" s="103"/>
      <c r="I47" s="103"/>
      <c r="J47" s="103"/>
      <c r="K47" s="103"/>
    </row>
    <row r="48" spans="1:11" ht="28.5" x14ac:dyDescent="0.25">
      <c r="A48" s="102" t="s">
        <v>315</v>
      </c>
      <c r="B48" s="124" t="s">
        <v>4</v>
      </c>
      <c r="C48" s="139" t="s">
        <v>30</v>
      </c>
      <c r="D48" s="140" t="s">
        <v>2</v>
      </c>
      <c r="E48" s="140"/>
      <c r="F48" s="100"/>
      <c r="G48" s="103"/>
      <c r="H48" s="103"/>
      <c r="I48" s="103"/>
      <c r="J48" s="103"/>
      <c r="K48" s="103"/>
    </row>
    <row r="49" spans="1:13" x14ac:dyDescent="0.25">
      <c r="A49" s="102" t="s">
        <v>316</v>
      </c>
      <c r="B49" s="124" t="s">
        <v>4</v>
      </c>
      <c r="C49" s="100" t="s">
        <v>1156</v>
      </c>
      <c r="D49" s="128">
        <v>10</v>
      </c>
      <c r="E49" s="128"/>
      <c r="F49" s="100"/>
      <c r="G49" s="103"/>
      <c r="H49" s="103"/>
      <c r="I49" s="103"/>
      <c r="J49" s="103" t="s">
        <v>3</v>
      </c>
      <c r="K49" s="103" t="s">
        <v>3</v>
      </c>
    </row>
    <row r="50" spans="1:13" ht="28.5" x14ac:dyDescent="0.25">
      <c r="A50" s="102" t="s">
        <v>317</v>
      </c>
      <c r="B50" s="124" t="s">
        <v>4</v>
      </c>
      <c r="C50" s="139" t="s">
        <v>33</v>
      </c>
      <c r="D50" s="140">
        <v>10</v>
      </c>
      <c r="E50" s="498"/>
      <c r="F50" s="100"/>
      <c r="G50" s="103"/>
      <c r="H50" s="103"/>
      <c r="I50" s="103"/>
      <c r="J50" s="103" t="s">
        <v>3</v>
      </c>
      <c r="K50" s="103" t="s">
        <v>3</v>
      </c>
    </row>
    <row r="51" spans="1:13" ht="28.5" x14ac:dyDescent="0.25">
      <c r="A51" s="102" t="s">
        <v>318</v>
      </c>
      <c r="B51" s="124" t="s">
        <v>4</v>
      </c>
      <c r="C51" s="139" t="s">
        <v>31</v>
      </c>
      <c r="D51" s="140">
        <v>5</v>
      </c>
      <c r="E51" s="499"/>
      <c r="F51" s="100"/>
      <c r="G51" s="103" t="s">
        <v>3</v>
      </c>
      <c r="H51" s="103" t="s">
        <v>3</v>
      </c>
      <c r="I51" s="103" t="s">
        <v>3</v>
      </c>
      <c r="J51" s="103"/>
      <c r="K51" s="103"/>
    </row>
    <row r="52" spans="1:13" ht="30.75" customHeight="1" x14ac:dyDescent="0.25">
      <c r="A52" s="102" t="s">
        <v>319</v>
      </c>
      <c r="B52" s="124" t="s">
        <v>4</v>
      </c>
      <c r="C52" s="139" t="s">
        <v>32</v>
      </c>
      <c r="D52" s="140">
        <v>10</v>
      </c>
      <c r="E52" s="140"/>
      <c r="F52" s="100"/>
      <c r="G52" s="103"/>
      <c r="H52" s="103"/>
      <c r="I52" s="103" t="s">
        <v>3</v>
      </c>
      <c r="J52" s="103" t="s">
        <v>3</v>
      </c>
      <c r="K52" s="103" t="s">
        <v>3</v>
      </c>
    </row>
    <row r="53" spans="1:13" ht="42.75" x14ac:dyDescent="0.25">
      <c r="A53" s="102" t="s">
        <v>320</v>
      </c>
      <c r="B53" s="124" t="s">
        <v>4</v>
      </c>
      <c r="C53" s="155" t="s">
        <v>840</v>
      </c>
      <c r="D53" s="128">
        <v>20</v>
      </c>
      <c r="E53" s="490"/>
      <c r="F53" s="100"/>
      <c r="G53" s="103"/>
      <c r="H53" s="103"/>
      <c r="I53" s="103"/>
      <c r="J53" s="103"/>
      <c r="K53" s="103"/>
    </row>
    <row r="54" spans="1:13" ht="28.5" x14ac:dyDescent="0.25">
      <c r="A54" s="102" t="s">
        <v>321</v>
      </c>
      <c r="B54" s="124" t="s">
        <v>4</v>
      </c>
      <c r="C54" s="154" t="s">
        <v>841</v>
      </c>
      <c r="D54" s="140">
        <v>10</v>
      </c>
      <c r="E54" s="491"/>
      <c r="F54" s="100"/>
      <c r="G54" s="103"/>
      <c r="H54" s="103"/>
      <c r="I54" s="103"/>
      <c r="J54" s="103"/>
      <c r="K54" s="103"/>
    </row>
    <row r="55" spans="1:13" ht="31.5" customHeight="1" x14ac:dyDescent="0.25">
      <c r="A55" s="102" t="s">
        <v>322</v>
      </c>
      <c r="B55" s="124" t="s">
        <v>4</v>
      </c>
      <c r="C55" s="155" t="s">
        <v>842</v>
      </c>
      <c r="D55" s="128">
        <v>5</v>
      </c>
      <c r="E55" s="491"/>
      <c r="F55" s="100"/>
      <c r="G55" s="103"/>
      <c r="H55" s="103"/>
      <c r="I55" s="103"/>
      <c r="J55" s="103"/>
      <c r="K55" s="103"/>
    </row>
    <row r="56" spans="1:13" s="162" customFormat="1" ht="46.5" customHeight="1" x14ac:dyDescent="0.25">
      <c r="A56" s="102" t="s">
        <v>323</v>
      </c>
      <c r="B56" s="180" t="s">
        <v>4</v>
      </c>
      <c r="C56" s="141" t="s">
        <v>710</v>
      </c>
      <c r="D56" s="142">
        <v>10</v>
      </c>
      <c r="E56" s="496"/>
      <c r="F56" s="142"/>
      <c r="G56" s="141"/>
      <c r="H56" s="141"/>
      <c r="I56" s="143"/>
      <c r="J56" s="143"/>
      <c r="K56" s="143"/>
      <c r="L56" s="161"/>
      <c r="M56" s="161"/>
    </row>
    <row r="57" spans="1:13" s="162" customFormat="1" ht="44.25" customHeight="1" x14ac:dyDescent="0.25">
      <c r="A57" s="102" t="s">
        <v>324</v>
      </c>
      <c r="B57" s="180" t="s">
        <v>4</v>
      </c>
      <c r="C57" s="141" t="s">
        <v>711</v>
      </c>
      <c r="D57" s="142">
        <v>5</v>
      </c>
      <c r="E57" s="497"/>
      <c r="F57" s="142"/>
      <c r="G57" s="141"/>
      <c r="H57" s="141"/>
      <c r="I57" s="143"/>
      <c r="J57" s="143"/>
      <c r="K57" s="143"/>
      <c r="L57" s="161"/>
      <c r="M57" s="161"/>
    </row>
    <row r="58" spans="1:13" s="162" customFormat="1" ht="60" customHeight="1" x14ac:dyDescent="0.25">
      <c r="A58" s="102" t="s">
        <v>325</v>
      </c>
      <c r="B58" s="181" t="s">
        <v>4</v>
      </c>
      <c r="C58" s="196" t="s">
        <v>843</v>
      </c>
      <c r="D58" s="142">
        <v>20</v>
      </c>
      <c r="E58" s="496"/>
      <c r="F58" s="141"/>
      <c r="G58" s="141"/>
      <c r="H58" s="141"/>
      <c r="I58" s="143"/>
      <c r="J58" s="143" t="s">
        <v>3</v>
      </c>
      <c r="K58" s="143" t="s">
        <v>3</v>
      </c>
      <c r="L58" s="161"/>
      <c r="M58" s="161"/>
    </row>
    <row r="59" spans="1:13" s="162" customFormat="1" ht="45.75" customHeight="1" x14ac:dyDescent="0.25">
      <c r="A59" s="102" t="s">
        <v>326</v>
      </c>
      <c r="B59" s="181" t="s">
        <v>4</v>
      </c>
      <c r="C59" s="196" t="s">
        <v>844</v>
      </c>
      <c r="D59" s="142">
        <v>15</v>
      </c>
      <c r="E59" s="500"/>
      <c r="F59" s="141"/>
      <c r="G59" s="141"/>
      <c r="H59" s="141"/>
      <c r="I59" s="143"/>
      <c r="J59" s="143"/>
      <c r="K59" s="143"/>
      <c r="L59" s="161"/>
      <c r="M59" s="161"/>
    </row>
    <row r="60" spans="1:13" s="162" customFormat="1" x14ac:dyDescent="0.25">
      <c r="A60" s="102" t="s">
        <v>327</v>
      </c>
      <c r="B60" s="181" t="s">
        <v>4</v>
      </c>
      <c r="C60" s="141" t="s">
        <v>712</v>
      </c>
      <c r="D60" s="142">
        <v>10</v>
      </c>
      <c r="E60" s="500"/>
      <c r="F60" s="141"/>
      <c r="G60" s="141"/>
      <c r="H60" s="141"/>
      <c r="I60" s="143"/>
      <c r="J60" s="143"/>
      <c r="K60" s="143"/>
      <c r="L60" s="161"/>
      <c r="M60" s="161"/>
    </row>
    <row r="61" spans="1:13" s="162" customFormat="1" x14ac:dyDescent="0.25">
      <c r="A61" s="102" t="s">
        <v>653</v>
      </c>
      <c r="B61" s="181" t="s">
        <v>4</v>
      </c>
      <c r="C61" s="141" t="s">
        <v>713</v>
      </c>
      <c r="D61" s="142">
        <v>5</v>
      </c>
      <c r="E61" s="500"/>
      <c r="F61" s="182"/>
      <c r="G61" s="141"/>
      <c r="H61" s="183"/>
      <c r="I61" s="143" t="s">
        <v>3</v>
      </c>
      <c r="J61" s="143"/>
      <c r="K61" s="143"/>
      <c r="L61" s="161"/>
      <c r="M61" s="161"/>
    </row>
    <row r="62" spans="1:13" s="162" customFormat="1" x14ac:dyDescent="0.25">
      <c r="A62" s="102" t="s">
        <v>654</v>
      </c>
      <c r="B62" s="181" t="s">
        <v>4</v>
      </c>
      <c r="C62" s="141" t="s">
        <v>256</v>
      </c>
      <c r="D62" s="142">
        <v>0</v>
      </c>
      <c r="E62" s="497"/>
      <c r="F62" s="184"/>
      <c r="G62" s="141"/>
      <c r="H62" s="183"/>
      <c r="I62" s="143"/>
      <c r="J62" s="143"/>
      <c r="K62" s="143"/>
      <c r="L62" s="161"/>
      <c r="M62" s="161"/>
    </row>
    <row r="63" spans="1:13" ht="17.25" customHeight="1" x14ac:dyDescent="0.25">
      <c r="A63" s="102"/>
      <c r="B63" s="124"/>
      <c r="C63" s="136" t="s">
        <v>9</v>
      </c>
      <c r="D63" s="126">
        <f>SUM(D58+D53+D52+D50+D49+D56)</f>
        <v>80</v>
      </c>
      <c r="E63" s="126">
        <f>SUM(E58+E53+E52+E50+E49+E56)</f>
        <v>0</v>
      </c>
      <c r="F63" s="100"/>
      <c r="G63" s="103"/>
      <c r="H63" s="103"/>
      <c r="I63" s="103"/>
      <c r="J63" s="103"/>
      <c r="K63" s="103"/>
    </row>
    <row r="64" spans="1:13" x14ac:dyDescent="0.25">
      <c r="A64" s="102"/>
      <c r="B64" s="103"/>
      <c r="C64" s="103"/>
      <c r="D64" s="103"/>
      <c r="E64" s="103"/>
      <c r="F64" s="103"/>
      <c r="G64" s="103"/>
      <c r="H64" s="103"/>
      <c r="I64" s="103"/>
      <c r="J64" s="103"/>
      <c r="K64" s="103"/>
    </row>
    <row r="65" spans="1:11" ht="23.25" customHeight="1" x14ac:dyDescent="0.25">
      <c r="A65" s="102">
        <v>2.7</v>
      </c>
      <c r="B65" s="124"/>
      <c r="C65" s="101" t="s">
        <v>34</v>
      </c>
      <c r="D65" s="128"/>
      <c r="E65" s="128"/>
      <c r="F65" s="100"/>
      <c r="G65" s="103"/>
      <c r="H65" s="103"/>
      <c r="I65" s="103"/>
      <c r="J65" s="103"/>
      <c r="K65" s="103"/>
    </row>
    <row r="66" spans="1:11" ht="42.75" x14ac:dyDescent="0.25">
      <c r="A66" s="102" t="s">
        <v>328</v>
      </c>
      <c r="B66" s="124" t="s">
        <v>4</v>
      </c>
      <c r="C66" s="185" t="s">
        <v>845</v>
      </c>
      <c r="D66" s="132" t="s">
        <v>2</v>
      </c>
      <c r="E66" s="132"/>
      <c r="F66" s="100"/>
      <c r="G66" s="103"/>
      <c r="H66" s="103"/>
      <c r="I66" s="103"/>
      <c r="J66" s="103"/>
      <c r="K66" s="103"/>
    </row>
    <row r="67" spans="1:11" ht="57" x14ac:dyDescent="0.25">
      <c r="A67" s="102" t="s">
        <v>329</v>
      </c>
      <c r="B67" s="124" t="s">
        <v>4</v>
      </c>
      <c r="C67" s="148" t="s">
        <v>35</v>
      </c>
      <c r="D67" s="128">
        <v>10</v>
      </c>
      <c r="E67" s="490"/>
      <c r="F67" s="197" t="s">
        <v>846</v>
      </c>
      <c r="G67" s="103"/>
      <c r="H67" s="103"/>
      <c r="I67" s="103"/>
      <c r="J67" s="103"/>
      <c r="K67" s="103"/>
    </row>
    <row r="68" spans="1:11" x14ac:dyDescent="0.25">
      <c r="A68" s="102" t="s">
        <v>330</v>
      </c>
      <c r="B68" s="124" t="s">
        <v>4</v>
      </c>
      <c r="C68" s="148" t="s">
        <v>37</v>
      </c>
      <c r="D68" s="128">
        <v>5</v>
      </c>
      <c r="E68" s="492"/>
      <c r="F68" s="100"/>
      <c r="G68" s="103"/>
      <c r="H68" s="103"/>
      <c r="I68" s="103"/>
      <c r="J68" s="103"/>
      <c r="K68" s="103"/>
    </row>
    <row r="69" spans="1:11" s="134" customFormat="1" ht="42.75" x14ac:dyDescent="0.25">
      <c r="A69" s="102" t="s">
        <v>331</v>
      </c>
      <c r="B69" s="130" t="s">
        <v>4</v>
      </c>
      <c r="C69" s="148" t="s">
        <v>1157</v>
      </c>
      <c r="D69" s="128">
        <v>10</v>
      </c>
      <c r="E69" s="128"/>
      <c r="F69" s="131"/>
      <c r="G69" s="133"/>
      <c r="H69" s="133"/>
      <c r="I69" s="133"/>
      <c r="J69" s="133"/>
      <c r="K69" s="133"/>
    </row>
    <row r="70" spans="1:11" s="134" customFormat="1" x14ac:dyDescent="0.25">
      <c r="A70" s="102" t="s">
        <v>332</v>
      </c>
      <c r="B70" s="163" t="s">
        <v>4</v>
      </c>
      <c r="C70" s="141" t="s">
        <v>36</v>
      </c>
      <c r="D70" s="132">
        <v>10</v>
      </c>
      <c r="E70" s="501"/>
      <c r="F70" s="133"/>
      <c r="G70" s="133"/>
      <c r="H70" s="133"/>
      <c r="I70" s="133"/>
      <c r="J70" s="133" t="s">
        <v>3</v>
      </c>
      <c r="K70" s="133" t="s">
        <v>3</v>
      </c>
    </row>
    <row r="71" spans="1:11" s="134" customFormat="1" x14ac:dyDescent="0.25">
      <c r="A71" s="102" t="s">
        <v>333</v>
      </c>
      <c r="B71" s="163" t="s">
        <v>4</v>
      </c>
      <c r="C71" s="141" t="s">
        <v>1158</v>
      </c>
      <c r="D71" s="132">
        <v>5</v>
      </c>
      <c r="E71" s="502"/>
      <c r="F71" s="133"/>
      <c r="G71" s="133"/>
      <c r="H71" s="133"/>
      <c r="I71" s="133"/>
      <c r="J71" s="133"/>
      <c r="K71" s="133"/>
    </row>
    <row r="72" spans="1:11" s="134" customFormat="1" ht="42.75" x14ac:dyDescent="0.25">
      <c r="A72" s="102" t="s">
        <v>334</v>
      </c>
      <c r="B72" s="163" t="s">
        <v>4</v>
      </c>
      <c r="C72" s="198" t="s">
        <v>847</v>
      </c>
      <c r="D72" s="140">
        <v>10</v>
      </c>
      <c r="E72" s="140"/>
      <c r="F72" s="133"/>
      <c r="G72" s="133"/>
      <c r="H72" s="133"/>
      <c r="I72" s="133"/>
      <c r="J72" s="133"/>
      <c r="K72" s="133"/>
    </row>
    <row r="73" spans="1:11" ht="28.5" x14ac:dyDescent="0.25">
      <c r="A73" s="102" t="s">
        <v>335</v>
      </c>
      <c r="B73" s="164" t="s">
        <v>0</v>
      </c>
      <c r="C73" s="187" t="s">
        <v>714</v>
      </c>
      <c r="D73" s="140" t="s">
        <v>2</v>
      </c>
      <c r="E73" s="140"/>
      <c r="F73" s="131"/>
      <c r="G73" s="131"/>
      <c r="H73" s="131"/>
      <c r="I73" s="131"/>
      <c r="J73" s="131"/>
      <c r="K73" s="131"/>
    </row>
    <row r="74" spans="1:11" ht="57" x14ac:dyDescent="0.25">
      <c r="A74" s="102" t="s">
        <v>336</v>
      </c>
      <c r="B74" s="200" t="s">
        <v>0</v>
      </c>
      <c r="C74" s="154" t="s">
        <v>848</v>
      </c>
      <c r="D74" s="201">
        <v>10</v>
      </c>
      <c r="E74" s="504"/>
      <c r="F74" s="202"/>
      <c r="G74" s="202"/>
      <c r="H74" s="203"/>
      <c r="I74" s="203"/>
      <c r="J74" s="203" t="s">
        <v>3</v>
      </c>
      <c r="K74" s="203" t="s">
        <v>3</v>
      </c>
    </row>
    <row r="75" spans="1:11" ht="22.5" customHeight="1" x14ac:dyDescent="0.25">
      <c r="A75" s="102" t="s">
        <v>1025</v>
      </c>
      <c r="B75" s="376" t="s">
        <v>0</v>
      </c>
      <c r="C75" s="377" t="s">
        <v>1026</v>
      </c>
      <c r="D75" s="378">
        <v>5</v>
      </c>
      <c r="E75" s="505"/>
      <c r="F75" s="379"/>
      <c r="G75" s="375"/>
      <c r="H75" s="380"/>
      <c r="I75" s="380"/>
      <c r="J75" s="380"/>
      <c r="K75" s="380"/>
    </row>
    <row r="76" spans="1:11" ht="18" customHeight="1" x14ac:dyDescent="0.25">
      <c r="A76" s="102"/>
      <c r="B76" s="103"/>
      <c r="C76" s="188" t="s">
        <v>9</v>
      </c>
      <c r="D76" s="177">
        <f>SUM(D67+D69+D70+D72+D74)</f>
        <v>50</v>
      </c>
      <c r="E76" s="177">
        <f>SUM(E67+E69+E70+E72+E74)</f>
        <v>0</v>
      </c>
      <c r="F76" s="131"/>
      <c r="G76" s="131"/>
      <c r="H76" s="131"/>
      <c r="I76" s="131"/>
      <c r="J76" s="131"/>
      <c r="K76" s="131"/>
    </row>
    <row r="77" spans="1:11" x14ac:dyDescent="0.25">
      <c r="A77" s="102"/>
      <c r="B77" s="167"/>
      <c r="C77" s="188"/>
      <c r="D77" s="177"/>
      <c r="E77" s="177"/>
      <c r="F77" s="131"/>
      <c r="G77" s="131"/>
      <c r="H77" s="131"/>
      <c r="I77" s="131"/>
      <c r="J77" s="131"/>
      <c r="K77" s="131"/>
    </row>
    <row r="78" spans="1:11" ht="18" customHeight="1" x14ac:dyDescent="0.25">
      <c r="A78" s="102">
        <v>2.8</v>
      </c>
      <c r="B78" s="124"/>
      <c r="C78" s="101" t="s">
        <v>38</v>
      </c>
      <c r="D78" s="128"/>
      <c r="E78" s="128"/>
      <c r="F78" s="100"/>
      <c r="G78" s="103"/>
      <c r="H78" s="103"/>
      <c r="I78" s="103"/>
      <c r="J78" s="103"/>
      <c r="K78" s="103"/>
    </row>
    <row r="79" spans="1:11" ht="27.75" customHeight="1" x14ac:dyDescent="0.25">
      <c r="A79" s="102" t="s">
        <v>337</v>
      </c>
      <c r="B79" s="124" t="s">
        <v>4</v>
      </c>
      <c r="C79" s="100" t="s">
        <v>655</v>
      </c>
      <c r="D79" s="128" t="s">
        <v>2</v>
      </c>
      <c r="E79" s="128"/>
      <c r="F79" s="100"/>
      <c r="G79" s="103"/>
      <c r="H79" s="103"/>
      <c r="I79" s="103"/>
      <c r="J79" s="103"/>
      <c r="K79" s="103"/>
    </row>
    <row r="80" spans="1:11" x14ac:dyDescent="0.25">
      <c r="A80" s="102" t="s">
        <v>338</v>
      </c>
      <c r="B80" s="124" t="s">
        <v>4</v>
      </c>
      <c r="C80" s="100" t="s">
        <v>1186</v>
      </c>
      <c r="D80" s="128">
        <v>15</v>
      </c>
      <c r="E80" s="490"/>
      <c r="F80" s="100"/>
      <c r="G80" s="103"/>
      <c r="H80" s="103"/>
      <c r="I80" s="103"/>
      <c r="J80" s="103"/>
      <c r="K80" s="103" t="s">
        <v>3</v>
      </c>
    </row>
    <row r="81" spans="1:11" x14ac:dyDescent="0.25">
      <c r="A81" s="102" t="s">
        <v>339</v>
      </c>
      <c r="B81" s="124" t="s">
        <v>4</v>
      </c>
      <c r="C81" s="100" t="s">
        <v>715</v>
      </c>
      <c r="D81" s="128">
        <v>10</v>
      </c>
      <c r="E81" s="491"/>
      <c r="F81" s="100"/>
      <c r="G81" s="103"/>
      <c r="H81" s="103"/>
      <c r="I81" s="103"/>
      <c r="J81" s="103" t="s">
        <v>3</v>
      </c>
      <c r="K81" s="103"/>
    </row>
    <row r="82" spans="1:11" x14ac:dyDescent="0.25">
      <c r="A82" s="102" t="s">
        <v>340</v>
      </c>
      <c r="B82" s="124" t="s">
        <v>4</v>
      </c>
      <c r="C82" s="100" t="s">
        <v>785</v>
      </c>
      <c r="D82" s="128">
        <v>5</v>
      </c>
      <c r="E82" s="492"/>
      <c r="F82" s="100"/>
      <c r="G82" s="103"/>
      <c r="H82" s="103"/>
      <c r="I82" s="103" t="s">
        <v>3</v>
      </c>
      <c r="J82" s="103"/>
      <c r="K82" s="103"/>
    </row>
    <row r="83" spans="1:11" ht="57" x14ac:dyDescent="0.25">
      <c r="A83" s="468" t="s">
        <v>1188</v>
      </c>
      <c r="B83" s="469" t="s">
        <v>4</v>
      </c>
      <c r="C83" s="470" t="s">
        <v>849</v>
      </c>
      <c r="D83" s="471">
        <v>15</v>
      </c>
      <c r="E83" s="503"/>
      <c r="F83" s="472"/>
      <c r="G83" s="473"/>
      <c r="H83" s="473"/>
      <c r="I83" s="473"/>
      <c r="J83" s="473"/>
      <c r="K83" s="473"/>
    </row>
    <row r="84" spans="1:11" ht="28.5" x14ac:dyDescent="0.25">
      <c r="A84" s="468" t="s">
        <v>1189</v>
      </c>
      <c r="B84" s="469" t="s">
        <v>4</v>
      </c>
      <c r="C84" s="470" t="s">
        <v>850</v>
      </c>
      <c r="D84" s="471">
        <v>10</v>
      </c>
      <c r="E84" s="503"/>
      <c r="F84" s="471"/>
      <c r="G84" s="473"/>
      <c r="H84" s="473"/>
      <c r="I84" s="473"/>
      <c r="J84" s="473" t="s">
        <v>3</v>
      </c>
      <c r="K84" s="473" t="s">
        <v>3</v>
      </c>
    </row>
    <row r="85" spans="1:11" ht="28.5" x14ac:dyDescent="0.25">
      <c r="A85" s="468" t="s">
        <v>341</v>
      </c>
      <c r="B85" s="469" t="s">
        <v>4</v>
      </c>
      <c r="C85" s="470" t="s">
        <v>851</v>
      </c>
      <c r="D85" s="471">
        <v>5</v>
      </c>
      <c r="E85" s="503"/>
      <c r="F85" s="474"/>
      <c r="G85" s="473"/>
      <c r="H85" s="473"/>
      <c r="I85" s="473"/>
      <c r="J85" s="473"/>
      <c r="K85" s="473"/>
    </row>
    <row r="86" spans="1:11" s="134" customFormat="1" ht="28.5" x14ac:dyDescent="0.25">
      <c r="A86" s="102" t="s">
        <v>342</v>
      </c>
      <c r="B86" s="130" t="s">
        <v>4</v>
      </c>
      <c r="C86" s="131" t="s">
        <v>790</v>
      </c>
      <c r="D86" s="132">
        <v>10</v>
      </c>
      <c r="E86" s="501"/>
      <c r="F86" s="131"/>
      <c r="G86" s="133"/>
      <c r="H86" s="133"/>
      <c r="I86" s="133"/>
      <c r="J86" s="133" t="s">
        <v>3</v>
      </c>
      <c r="K86" s="133" t="s">
        <v>3</v>
      </c>
    </row>
    <row r="87" spans="1:11" s="134" customFormat="1" ht="28.5" x14ac:dyDescent="0.25">
      <c r="A87" s="102" t="s">
        <v>343</v>
      </c>
      <c r="B87" s="130" t="s">
        <v>4</v>
      </c>
      <c r="C87" s="131" t="s">
        <v>1027</v>
      </c>
      <c r="D87" s="132">
        <v>5</v>
      </c>
      <c r="E87" s="502"/>
      <c r="F87" s="131"/>
      <c r="G87" s="133"/>
      <c r="H87" s="133"/>
      <c r="I87" s="133" t="s">
        <v>3</v>
      </c>
      <c r="J87" s="133"/>
      <c r="K87" s="133"/>
    </row>
    <row r="88" spans="1:11" ht="85.5" x14ac:dyDescent="0.25">
      <c r="A88" s="102" t="s">
        <v>344</v>
      </c>
      <c r="B88" s="124" t="s">
        <v>4</v>
      </c>
      <c r="C88" s="100" t="s">
        <v>231</v>
      </c>
      <c r="D88" s="128" t="s">
        <v>2</v>
      </c>
      <c r="E88" s="128"/>
      <c r="F88" s="100"/>
      <c r="G88" s="103"/>
      <c r="H88" s="103"/>
      <c r="I88" s="103"/>
      <c r="J88" s="103"/>
      <c r="K88" s="103"/>
    </row>
    <row r="89" spans="1:11" ht="21" customHeight="1" x14ac:dyDescent="0.25">
      <c r="A89" s="102" t="s">
        <v>345</v>
      </c>
      <c r="B89" s="124" t="s">
        <v>4</v>
      </c>
      <c r="C89" s="100" t="s">
        <v>232</v>
      </c>
      <c r="D89" s="128">
        <v>10</v>
      </c>
      <c r="E89" s="490"/>
      <c r="F89" s="100"/>
      <c r="G89" s="103"/>
      <c r="H89" s="103"/>
      <c r="I89" s="103"/>
      <c r="J89" s="103" t="s">
        <v>3</v>
      </c>
      <c r="K89" s="103" t="s">
        <v>3</v>
      </c>
    </row>
    <row r="90" spans="1:11" ht="33" customHeight="1" x14ac:dyDescent="0.25">
      <c r="A90" s="102" t="s">
        <v>346</v>
      </c>
      <c r="B90" s="124" t="s">
        <v>4</v>
      </c>
      <c r="C90" s="100" t="s">
        <v>1012</v>
      </c>
      <c r="D90" s="179">
        <v>5</v>
      </c>
      <c r="E90" s="492"/>
      <c r="F90" s="100"/>
      <c r="G90" s="103" t="s">
        <v>3</v>
      </c>
      <c r="H90" s="103" t="s">
        <v>3</v>
      </c>
      <c r="I90" s="103" t="s">
        <v>3</v>
      </c>
      <c r="J90" s="103"/>
      <c r="K90" s="103"/>
    </row>
    <row r="91" spans="1:11" ht="16.5" customHeight="1" x14ac:dyDescent="0.25">
      <c r="A91" s="102"/>
      <c r="B91" s="126"/>
      <c r="C91" s="136" t="s">
        <v>9</v>
      </c>
      <c r="D91" s="126">
        <f>SUM(D80+D86+D89+D83)</f>
        <v>50</v>
      </c>
      <c r="E91" s="126">
        <f>SUM(E80+E86+E89+E83)</f>
        <v>0</v>
      </c>
      <c r="F91" s="167"/>
      <c r="G91" s="103"/>
      <c r="H91" s="103"/>
      <c r="I91" s="103"/>
      <c r="J91" s="103"/>
      <c r="K91" s="167"/>
    </row>
    <row r="92" spans="1:11" ht="22.5" customHeight="1" x14ac:dyDescent="0.25">
      <c r="A92" s="168"/>
      <c r="B92" s="191"/>
    </row>
    <row r="93" spans="1:11" x14ac:dyDescent="0.25">
      <c r="A93" s="169"/>
      <c r="B93" s="170"/>
    </row>
  </sheetData>
  <mergeCells count="16">
    <mergeCell ref="E56:E57"/>
    <mergeCell ref="E53:E55"/>
    <mergeCell ref="E67:E68"/>
    <mergeCell ref="E50:E51"/>
    <mergeCell ref="E89:E90"/>
    <mergeCell ref="E58:E62"/>
    <mergeCell ref="E70:E71"/>
    <mergeCell ref="E86:E87"/>
    <mergeCell ref="E80:E82"/>
    <mergeCell ref="E83:E85"/>
    <mergeCell ref="E74:E75"/>
    <mergeCell ref="E14:E18"/>
    <mergeCell ref="E11:E12"/>
    <mergeCell ref="E21:E25"/>
    <mergeCell ref="E31:E34"/>
    <mergeCell ref="E41:E44"/>
  </mergeCells>
  <pageMargins left="0.25" right="0.25" top="0.75" bottom="0.75" header="0.3" footer="0.3"/>
  <pageSetup paperSize="9" firstPageNumber="5" fitToWidth="0" orientation="landscape" r:id="rId1"/>
  <headerFooter>
    <oddHeader>&amp;C&amp;"-,Bold Italic"&amp;14Island Resort - Section Two - &amp;A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07"/>
  <sheetViews>
    <sheetView view="pageLayout" topLeftCell="A199" zoomScaleNormal="115" workbookViewId="0">
      <selection activeCell="C181" sqref="C181"/>
    </sheetView>
  </sheetViews>
  <sheetFormatPr defaultColWidth="9.140625" defaultRowHeight="14.25" x14ac:dyDescent="0.25"/>
  <cols>
    <col min="1" max="1" width="6.85546875" style="117" customWidth="1"/>
    <col min="2" max="2" width="6.140625" style="98" customWidth="1"/>
    <col min="3" max="3" width="52" style="98" customWidth="1"/>
    <col min="4" max="4" width="8.42578125" style="98" customWidth="1"/>
    <col min="5" max="5" width="7.140625" style="234" customWidth="1"/>
    <col min="6" max="6" width="40.140625" style="98" customWidth="1"/>
    <col min="7" max="10" width="3.5703125" style="114" customWidth="1"/>
    <col min="11" max="11" width="4.5703125" style="114" customWidth="1"/>
    <col min="12" max="16384" width="9.140625" style="98"/>
  </cols>
  <sheetData>
    <row r="1" spans="1:11" ht="27" customHeight="1" x14ac:dyDescent="0.25">
      <c r="A1" s="211">
        <v>3</v>
      </c>
      <c r="B1" s="212"/>
      <c r="C1" s="213" t="s">
        <v>39</v>
      </c>
      <c r="D1" s="410" t="s">
        <v>111</v>
      </c>
      <c r="E1" s="212" t="s">
        <v>112</v>
      </c>
      <c r="F1" s="211" t="s">
        <v>113</v>
      </c>
      <c r="G1" s="214" t="s">
        <v>11</v>
      </c>
      <c r="H1" s="214" t="s">
        <v>12</v>
      </c>
      <c r="I1" s="214" t="s">
        <v>13</v>
      </c>
      <c r="J1" s="214" t="s">
        <v>14</v>
      </c>
      <c r="K1" s="214" t="s">
        <v>15</v>
      </c>
    </row>
    <row r="2" spans="1:11" s="134" customFormat="1" ht="19.5" customHeight="1" x14ac:dyDescent="0.25">
      <c r="A2" s="156">
        <v>3.1</v>
      </c>
      <c r="B2" s="126"/>
      <c r="C2" s="215" t="s">
        <v>150</v>
      </c>
      <c r="D2" s="216"/>
      <c r="E2" s="217"/>
      <c r="F2" s="217"/>
      <c r="G2" s="218"/>
      <c r="H2" s="218"/>
      <c r="I2" s="218"/>
      <c r="J2" s="218"/>
      <c r="K2" s="218"/>
    </row>
    <row r="3" spans="1:11" ht="18" customHeight="1" x14ac:dyDescent="0.25">
      <c r="A3" s="102" t="s">
        <v>347</v>
      </c>
      <c r="B3" s="126" t="s">
        <v>0</v>
      </c>
      <c r="C3" s="100" t="s">
        <v>656</v>
      </c>
      <c r="D3" s="128" t="s">
        <v>2</v>
      </c>
      <c r="E3" s="128"/>
      <c r="F3" s="100"/>
      <c r="G3" s="146"/>
      <c r="H3" s="146"/>
      <c r="I3" s="146"/>
      <c r="J3" s="146"/>
      <c r="K3" s="146"/>
    </row>
    <row r="4" spans="1:11" ht="28.5" x14ac:dyDescent="0.25">
      <c r="A4" s="102" t="s">
        <v>348</v>
      </c>
      <c r="B4" s="126" t="s">
        <v>0</v>
      </c>
      <c r="C4" s="100" t="s">
        <v>233</v>
      </c>
      <c r="D4" s="128" t="s">
        <v>2</v>
      </c>
      <c r="E4" s="128"/>
      <c r="F4" s="100"/>
      <c r="G4" s="146"/>
      <c r="H4" s="146"/>
      <c r="I4" s="146"/>
      <c r="J4" s="146"/>
      <c r="K4" s="146"/>
    </row>
    <row r="5" spans="1:11" ht="46.5" customHeight="1" x14ac:dyDescent="0.25">
      <c r="A5" s="102" t="s">
        <v>349</v>
      </c>
      <c r="B5" s="126" t="s">
        <v>0</v>
      </c>
      <c r="C5" s="100" t="s">
        <v>716</v>
      </c>
      <c r="D5" s="128" t="s">
        <v>2</v>
      </c>
      <c r="E5" s="219"/>
      <c r="F5" s="100"/>
      <c r="G5" s="146"/>
      <c r="H5" s="146"/>
      <c r="I5" s="146"/>
      <c r="J5" s="146"/>
      <c r="K5" s="146"/>
    </row>
    <row r="6" spans="1:11" ht="30" customHeight="1" x14ac:dyDescent="0.25">
      <c r="A6" s="102" t="s">
        <v>350</v>
      </c>
      <c r="B6" s="126" t="s">
        <v>0</v>
      </c>
      <c r="C6" s="100" t="s">
        <v>717</v>
      </c>
      <c r="D6" s="128">
        <v>5</v>
      </c>
      <c r="E6" s="128"/>
      <c r="F6" s="100"/>
      <c r="G6" s="146"/>
      <c r="H6" s="146"/>
      <c r="I6" s="146"/>
      <c r="J6" s="146"/>
      <c r="K6" s="146"/>
    </row>
    <row r="7" spans="1:11" ht="28.5" x14ac:dyDescent="0.25">
      <c r="A7" s="102" t="s">
        <v>351</v>
      </c>
      <c r="B7" s="126" t="s">
        <v>0</v>
      </c>
      <c r="C7" s="155" t="s">
        <v>1161</v>
      </c>
      <c r="D7" s="128">
        <v>5</v>
      </c>
      <c r="E7" s="219"/>
      <c r="F7" s="100"/>
      <c r="G7" s="146"/>
      <c r="H7" s="146"/>
      <c r="I7" s="146"/>
      <c r="J7" s="146"/>
      <c r="K7" s="146"/>
    </row>
    <row r="8" spans="1:11" ht="58.5" customHeight="1" x14ac:dyDescent="0.25">
      <c r="A8" s="102" t="s">
        <v>352</v>
      </c>
      <c r="B8" s="126" t="s">
        <v>0</v>
      </c>
      <c r="C8" s="100" t="s">
        <v>1259</v>
      </c>
      <c r="D8" s="128" t="s">
        <v>2</v>
      </c>
      <c r="E8" s="219"/>
      <c r="F8" s="100"/>
      <c r="G8" s="146"/>
      <c r="H8" s="146"/>
      <c r="I8" s="146"/>
      <c r="J8" s="146"/>
      <c r="K8" s="146"/>
    </row>
    <row r="9" spans="1:11" ht="57" x14ac:dyDescent="0.25">
      <c r="A9" s="102" t="s">
        <v>353</v>
      </c>
      <c r="B9" s="126" t="s">
        <v>0</v>
      </c>
      <c r="C9" s="100" t="s">
        <v>1197</v>
      </c>
      <c r="D9" s="128">
        <v>5</v>
      </c>
      <c r="E9" s="219"/>
      <c r="F9" s="100"/>
      <c r="G9" s="146"/>
      <c r="H9" s="146"/>
      <c r="I9" s="146"/>
      <c r="J9" s="146"/>
      <c r="K9" s="146"/>
    </row>
    <row r="10" spans="1:11" ht="28.5" x14ac:dyDescent="0.25">
      <c r="A10" s="102" t="s">
        <v>354</v>
      </c>
      <c r="B10" s="126" t="s">
        <v>0</v>
      </c>
      <c r="C10" s="100" t="s">
        <v>854</v>
      </c>
      <c r="D10" s="128" t="s">
        <v>2</v>
      </c>
      <c r="E10" s="219"/>
      <c r="F10" s="103"/>
      <c r="G10" s="146"/>
      <c r="H10" s="146"/>
      <c r="I10" s="146"/>
      <c r="J10" s="146"/>
      <c r="K10" s="146"/>
    </row>
    <row r="11" spans="1:11" ht="28.5" x14ac:dyDescent="0.25">
      <c r="A11" s="102" t="s">
        <v>1118</v>
      </c>
      <c r="B11" s="126" t="s">
        <v>0</v>
      </c>
      <c r="C11" s="100" t="s">
        <v>1198</v>
      </c>
      <c r="D11" s="128" t="s">
        <v>2</v>
      </c>
      <c r="E11" s="219"/>
      <c r="F11" s="100"/>
      <c r="G11" s="146"/>
      <c r="H11" s="146"/>
      <c r="I11" s="146"/>
      <c r="J11" s="146"/>
      <c r="K11" s="146"/>
    </row>
    <row r="12" spans="1:11" ht="16.5" customHeight="1" x14ac:dyDescent="0.25">
      <c r="A12" s="102"/>
      <c r="B12" s="126"/>
      <c r="C12" s="136" t="s">
        <v>9</v>
      </c>
      <c r="D12" s="126">
        <f>SUM(D6+D7+D9)</f>
        <v>15</v>
      </c>
      <c r="E12" s="126">
        <f>SUM(E6+E7+E9)</f>
        <v>0</v>
      </c>
      <c r="F12" s="103"/>
      <c r="G12" s="146"/>
      <c r="H12" s="146"/>
      <c r="I12" s="146"/>
      <c r="J12" s="146"/>
      <c r="K12" s="146"/>
    </row>
    <row r="13" spans="1:11" x14ac:dyDescent="0.25">
      <c r="A13" s="102"/>
      <c r="B13" s="126"/>
      <c r="C13" s="103"/>
      <c r="D13" s="167"/>
      <c r="E13" s="219"/>
      <c r="F13" s="103"/>
      <c r="G13" s="220"/>
      <c r="H13" s="146"/>
      <c r="I13" s="146"/>
      <c r="J13" s="146"/>
      <c r="K13" s="146"/>
    </row>
    <row r="14" spans="1:11" ht="18" customHeight="1" x14ac:dyDescent="0.25">
      <c r="A14" s="102">
        <v>3.2</v>
      </c>
      <c r="B14" s="126"/>
      <c r="C14" s="101" t="s">
        <v>40</v>
      </c>
      <c r="D14" s="128"/>
      <c r="E14" s="126"/>
      <c r="F14" s="101"/>
      <c r="G14" s="146"/>
      <c r="H14" s="146"/>
      <c r="I14" s="146"/>
      <c r="J14" s="146"/>
      <c r="K14" s="146"/>
    </row>
    <row r="15" spans="1:11" s="134" customFormat="1" ht="17.25" customHeight="1" x14ac:dyDescent="0.25">
      <c r="A15" s="156" t="s">
        <v>355</v>
      </c>
      <c r="B15" s="177" t="s">
        <v>0</v>
      </c>
      <c r="C15" s="131" t="s">
        <v>17</v>
      </c>
      <c r="D15" s="132" t="s">
        <v>2</v>
      </c>
      <c r="E15" s="132"/>
      <c r="F15" s="131"/>
      <c r="G15" s="157"/>
      <c r="H15" s="157"/>
      <c r="I15" s="157"/>
      <c r="J15" s="157"/>
      <c r="K15" s="157"/>
    </row>
    <row r="16" spans="1:11" s="134" customFormat="1" ht="30.75" customHeight="1" x14ac:dyDescent="0.25">
      <c r="A16" s="156" t="s">
        <v>356</v>
      </c>
      <c r="B16" s="177" t="s">
        <v>0</v>
      </c>
      <c r="C16" s="131" t="s">
        <v>1178</v>
      </c>
      <c r="D16" s="132">
        <v>10</v>
      </c>
      <c r="E16" s="501"/>
      <c r="F16" s="131"/>
      <c r="G16" s="157"/>
      <c r="H16" s="157"/>
      <c r="I16" s="157"/>
      <c r="J16" s="157"/>
      <c r="K16" s="157"/>
    </row>
    <row r="17" spans="1:11" s="134" customFormat="1" ht="19.5" customHeight="1" x14ac:dyDescent="0.25">
      <c r="A17" s="156" t="s">
        <v>357</v>
      </c>
      <c r="B17" s="177" t="s">
        <v>0</v>
      </c>
      <c r="C17" s="131" t="s">
        <v>718</v>
      </c>
      <c r="D17" s="132">
        <v>5</v>
      </c>
      <c r="E17" s="502"/>
      <c r="F17" s="131"/>
      <c r="G17" s="157"/>
      <c r="H17" s="157"/>
      <c r="I17" s="157"/>
      <c r="J17" s="157"/>
      <c r="K17" s="157"/>
    </row>
    <row r="18" spans="1:11" s="170" customFormat="1" ht="57" x14ac:dyDescent="0.25">
      <c r="A18" s="156" t="s">
        <v>358</v>
      </c>
      <c r="B18" s="235" t="s">
        <v>0</v>
      </c>
      <c r="C18" s="154" t="s">
        <v>855</v>
      </c>
      <c r="D18" s="201">
        <v>25</v>
      </c>
      <c r="E18" s="515"/>
      <c r="F18" s="154"/>
      <c r="G18" s="236"/>
      <c r="H18" s="236"/>
      <c r="I18" s="236"/>
      <c r="J18" s="236"/>
      <c r="K18" s="236"/>
    </row>
    <row r="19" spans="1:11" s="170" customFormat="1" ht="57" x14ac:dyDescent="0.25">
      <c r="A19" s="156" t="s">
        <v>359</v>
      </c>
      <c r="B19" s="235" t="s">
        <v>0</v>
      </c>
      <c r="C19" s="154" t="s">
        <v>856</v>
      </c>
      <c r="D19" s="201">
        <v>20</v>
      </c>
      <c r="E19" s="515"/>
      <c r="F19" s="154"/>
      <c r="G19" s="236"/>
      <c r="H19" s="236"/>
      <c r="I19" s="236"/>
      <c r="J19" s="236"/>
      <c r="K19" s="236"/>
    </row>
    <row r="20" spans="1:11" s="170" customFormat="1" ht="42.75" x14ac:dyDescent="0.25">
      <c r="A20" s="156" t="s">
        <v>360</v>
      </c>
      <c r="B20" s="235" t="s">
        <v>0</v>
      </c>
      <c r="C20" s="154" t="s">
        <v>857</v>
      </c>
      <c r="D20" s="201">
        <v>15</v>
      </c>
      <c r="E20" s="515"/>
      <c r="F20" s="237"/>
      <c r="G20" s="236"/>
      <c r="H20" s="236"/>
      <c r="I20" s="236"/>
      <c r="J20" s="236"/>
      <c r="K20" s="236"/>
    </row>
    <row r="21" spans="1:11" s="170" customFormat="1" ht="42.75" x14ac:dyDescent="0.25">
      <c r="A21" s="156" t="s">
        <v>361</v>
      </c>
      <c r="B21" s="235" t="s">
        <v>0</v>
      </c>
      <c r="C21" s="154" t="s">
        <v>173</v>
      </c>
      <c r="D21" s="201">
        <v>10</v>
      </c>
      <c r="E21" s="515"/>
      <c r="F21" s="237"/>
      <c r="G21" s="236"/>
      <c r="H21" s="236"/>
      <c r="I21" s="236"/>
      <c r="J21" s="236"/>
      <c r="K21" s="236"/>
    </row>
    <row r="22" spans="1:11" s="170" customFormat="1" ht="28.5" x14ac:dyDescent="0.25">
      <c r="A22" s="156" t="s">
        <v>362</v>
      </c>
      <c r="B22" s="235" t="s">
        <v>0</v>
      </c>
      <c r="C22" s="154" t="s">
        <v>174</v>
      </c>
      <c r="D22" s="201">
        <v>5</v>
      </c>
      <c r="E22" s="515"/>
      <c r="F22" s="154"/>
      <c r="G22" s="236"/>
      <c r="H22" s="236"/>
      <c r="I22" s="236"/>
      <c r="J22" s="236"/>
      <c r="K22" s="236"/>
    </row>
    <row r="23" spans="1:11" s="170" customFormat="1" ht="71.25" x14ac:dyDescent="0.25">
      <c r="A23" s="156" t="s">
        <v>363</v>
      </c>
      <c r="B23" s="235" t="s">
        <v>0</v>
      </c>
      <c r="C23" s="154" t="s">
        <v>858</v>
      </c>
      <c r="D23" s="201">
        <v>0</v>
      </c>
      <c r="E23" s="515"/>
      <c r="F23" s="154"/>
      <c r="G23" s="236"/>
      <c r="H23" s="236"/>
      <c r="I23" s="236"/>
      <c r="J23" s="236"/>
      <c r="K23" s="236"/>
    </row>
    <row r="24" spans="1:11" x14ac:dyDescent="0.25">
      <c r="A24" s="102"/>
      <c r="B24" s="103"/>
      <c r="C24" s="136" t="s">
        <v>9</v>
      </c>
      <c r="D24" s="126">
        <f>SUM(D18+D16)</f>
        <v>35</v>
      </c>
      <c r="E24" s="126">
        <f>SUM(E18+E16)</f>
        <v>0</v>
      </c>
      <c r="F24" s="103"/>
      <c r="G24" s="146"/>
      <c r="H24" s="146"/>
      <c r="I24" s="146"/>
      <c r="J24" s="146"/>
      <c r="K24" s="146"/>
    </row>
    <row r="25" spans="1:11" x14ac:dyDescent="0.25">
      <c r="A25" s="102"/>
      <c r="B25" s="103"/>
      <c r="C25" s="136"/>
      <c r="D25" s="126"/>
      <c r="E25" s="126"/>
      <c r="F25" s="103"/>
      <c r="G25" s="146"/>
      <c r="H25" s="146"/>
      <c r="I25" s="146"/>
      <c r="J25" s="146"/>
      <c r="K25" s="146"/>
    </row>
    <row r="26" spans="1:11" ht="18" customHeight="1" x14ac:dyDescent="0.25">
      <c r="A26" s="102">
        <v>3.3</v>
      </c>
      <c r="B26" s="126"/>
      <c r="C26" s="101" t="s">
        <v>130</v>
      </c>
      <c r="D26" s="128"/>
      <c r="E26" s="126"/>
      <c r="F26" s="101"/>
      <c r="G26" s="146"/>
      <c r="H26" s="146"/>
      <c r="I26" s="146"/>
      <c r="J26" s="146"/>
      <c r="K26" s="146"/>
    </row>
    <row r="27" spans="1:11" s="134" customFormat="1" ht="58.5" customHeight="1" x14ac:dyDescent="0.25">
      <c r="A27" s="156" t="s">
        <v>364</v>
      </c>
      <c r="B27" s="177" t="s">
        <v>0</v>
      </c>
      <c r="C27" s="131" t="s">
        <v>859</v>
      </c>
      <c r="D27" s="132" t="s">
        <v>2</v>
      </c>
      <c r="E27" s="132"/>
      <c r="F27" s="131"/>
      <c r="G27" s="157"/>
      <c r="H27" s="157"/>
      <c r="I27" s="157"/>
      <c r="J27" s="157"/>
      <c r="K27" s="157"/>
    </row>
    <row r="28" spans="1:11" s="170" customFormat="1" ht="57" x14ac:dyDescent="0.25">
      <c r="A28" s="156" t="s">
        <v>365</v>
      </c>
      <c r="B28" s="200" t="s">
        <v>0</v>
      </c>
      <c r="C28" s="155" t="s">
        <v>1180</v>
      </c>
      <c r="D28" s="208">
        <v>25</v>
      </c>
      <c r="E28" s="509"/>
      <c r="F28" s="155"/>
      <c r="G28" s="239"/>
      <c r="H28" s="239"/>
      <c r="I28" s="239"/>
      <c r="J28" s="239"/>
      <c r="K28" s="239"/>
    </row>
    <row r="29" spans="1:11" s="170" customFormat="1" ht="42.75" x14ac:dyDescent="0.25">
      <c r="A29" s="156" t="s">
        <v>366</v>
      </c>
      <c r="B29" s="200" t="s">
        <v>0</v>
      </c>
      <c r="C29" s="154" t="s">
        <v>1181</v>
      </c>
      <c r="D29" s="208">
        <v>20</v>
      </c>
      <c r="E29" s="509"/>
      <c r="F29" s="240"/>
      <c r="G29" s="239"/>
      <c r="H29" s="239"/>
      <c r="I29" s="239"/>
      <c r="J29" s="239"/>
      <c r="K29" s="239"/>
    </row>
    <row r="30" spans="1:11" s="245" customFormat="1" ht="42.75" x14ac:dyDescent="0.25">
      <c r="A30" s="156" t="s">
        <v>367</v>
      </c>
      <c r="B30" s="241" t="s">
        <v>0</v>
      </c>
      <c r="C30" s="202" t="s">
        <v>1190</v>
      </c>
      <c r="D30" s="242">
        <v>15</v>
      </c>
      <c r="E30" s="509"/>
      <c r="F30" s="243"/>
      <c r="G30" s="244"/>
      <c r="H30" s="244"/>
      <c r="I30" s="244"/>
      <c r="J30" s="244"/>
      <c r="K30" s="244"/>
    </row>
    <row r="31" spans="1:11" s="170" customFormat="1" ht="42.75" x14ac:dyDescent="0.25">
      <c r="A31" s="156" t="s">
        <v>368</v>
      </c>
      <c r="B31" s="200" t="s">
        <v>0</v>
      </c>
      <c r="C31" s="155" t="s">
        <v>860</v>
      </c>
      <c r="D31" s="208">
        <v>10</v>
      </c>
      <c r="E31" s="509"/>
      <c r="F31" s="240"/>
      <c r="G31" s="239"/>
      <c r="H31" s="239"/>
      <c r="I31" s="239"/>
      <c r="J31" s="239"/>
      <c r="K31" s="239"/>
    </row>
    <row r="32" spans="1:11" s="170" customFormat="1" x14ac:dyDescent="0.25">
      <c r="A32" s="156" t="s">
        <v>369</v>
      </c>
      <c r="B32" s="200" t="s">
        <v>0</v>
      </c>
      <c r="C32" s="155" t="s">
        <v>861</v>
      </c>
      <c r="D32" s="208">
        <v>5</v>
      </c>
      <c r="E32" s="509"/>
      <c r="F32" s="155"/>
      <c r="G32" s="239"/>
      <c r="H32" s="239"/>
      <c r="I32" s="239"/>
      <c r="J32" s="239"/>
      <c r="K32" s="239"/>
    </row>
    <row r="33" spans="1:11" s="170" customFormat="1" ht="42.75" x14ac:dyDescent="0.25">
      <c r="A33" s="156" t="s">
        <v>370</v>
      </c>
      <c r="B33" s="200" t="s">
        <v>0</v>
      </c>
      <c r="C33" s="155" t="s">
        <v>852</v>
      </c>
      <c r="D33" s="208">
        <v>0</v>
      </c>
      <c r="E33" s="509"/>
      <c r="F33" s="155"/>
      <c r="G33" s="239"/>
      <c r="H33" s="239"/>
      <c r="I33" s="239"/>
      <c r="J33" s="239"/>
      <c r="K33" s="239"/>
    </row>
    <row r="34" spans="1:11" ht="19.5" customHeight="1" x14ac:dyDescent="0.25">
      <c r="A34" s="156" t="s">
        <v>371</v>
      </c>
      <c r="B34" s="126" t="s">
        <v>0</v>
      </c>
      <c r="C34" s="148" t="s">
        <v>863</v>
      </c>
      <c r="D34" s="179">
        <v>10</v>
      </c>
      <c r="E34" s="490"/>
      <c r="F34" s="100"/>
      <c r="G34" s="146"/>
      <c r="H34" s="146"/>
      <c r="I34" s="146"/>
      <c r="J34" s="146"/>
      <c r="K34" s="146"/>
    </row>
    <row r="35" spans="1:11" s="134" customFormat="1" x14ac:dyDescent="0.25">
      <c r="A35" s="156" t="s">
        <v>372</v>
      </c>
      <c r="B35" s="177" t="s">
        <v>0</v>
      </c>
      <c r="C35" s="141" t="s">
        <v>862</v>
      </c>
      <c r="D35" s="142">
        <v>5</v>
      </c>
      <c r="E35" s="492"/>
      <c r="F35" s="131"/>
      <c r="G35" s="157"/>
      <c r="H35" s="157"/>
      <c r="I35" s="157"/>
      <c r="J35" s="157"/>
      <c r="K35" s="157"/>
    </row>
    <row r="36" spans="1:11" s="134" customFormat="1" ht="45.75" customHeight="1" x14ac:dyDescent="0.25">
      <c r="A36" s="156" t="s">
        <v>373</v>
      </c>
      <c r="B36" s="177" t="s">
        <v>0</v>
      </c>
      <c r="C36" s="202" t="s">
        <v>864</v>
      </c>
      <c r="D36" s="132" t="s">
        <v>2</v>
      </c>
      <c r="E36" s="132"/>
      <c r="F36" s="131"/>
      <c r="G36" s="157"/>
      <c r="H36" s="157"/>
      <c r="I36" s="157"/>
      <c r="J36" s="157"/>
      <c r="K36" s="157"/>
    </row>
    <row r="37" spans="1:11" ht="21" customHeight="1" x14ac:dyDescent="0.25">
      <c r="A37" s="156" t="s">
        <v>374</v>
      </c>
      <c r="B37" s="126" t="s">
        <v>0</v>
      </c>
      <c r="C37" s="100" t="s">
        <v>866</v>
      </c>
      <c r="D37" s="128">
        <v>5</v>
      </c>
      <c r="E37" s="126"/>
      <c r="F37" s="100"/>
      <c r="G37" s="146"/>
      <c r="H37" s="146"/>
      <c r="I37" s="146"/>
      <c r="J37" s="146"/>
      <c r="K37" s="146"/>
    </row>
    <row r="38" spans="1:11" ht="15.75" customHeight="1" x14ac:dyDescent="0.25">
      <c r="A38" s="156" t="s">
        <v>811</v>
      </c>
      <c r="B38" s="126" t="s">
        <v>0</v>
      </c>
      <c r="C38" s="100" t="s">
        <v>1182</v>
      </c>
      <c r="D38" s="128">
        <v>5</v>
      </c>
      <c r="E38" s="126"/>
      <c r="F38" s="100"/>
      <c r="G38" s="146"/>
      <c r="H38" s="146"/>
      <c r="I38" s="146"/>
      <c r="J38" s="146"/>
      <c r="K38" s="146"/>
    </row>
    <row r="39" spans="1:11" ht="45" customHeight="1" x14ac:dyDescent="0.25">
      <c r="A39" s="156" t="s">
        <v>375</v>
      </c>
      <c r="B39" s="126" t="s">
        <v>0</v>
      </c>
      <c r="C39" s="155" t="s">
        <v>865</v>
      </c>
      <c r="D39" s="128">
        <v>5</v>
      </c>
      <c r="E39" s="145"/>
      <c r="F39" s="100"/>
      <c r="G39" s="146"/>
      <c r="H39" s="146"/>
      <c r="I39" s="146"/>
      <c r="J39" s="146"/>
      <c r="K39" s="146"/>
    </row>
    <row r="40" spans="1:11" ht="15.75" customHeight="1" x14ac:dyDescent="0.25">
      <c r="A40" s="102"/>
      <c r="B40" s="103"/>
      <c r="C40" s="136" t="s">
        <v>9</v>
      </c>
      <c r="D40" s="126">
        <f>SUM(D39+D38+D37+D34+D28)</f>
        <v>50</v>
      </c>
      <c r="E40" s="126">
        <f>SUM(E39+E38+E37+E34+E28)</f>
        <v>0</v>
      </c>
      <c r="F40" s="103"/>
      <c r="G40" s="146"/>
      <c r="H40" s="146"/>
      <c r="I40" s="146"/>
      <c r="J40" s="146"/>
      <c r="K40" s="146"/>
    </row>
    <row r="41" spans="1:11" s="170" customFormat="1" x14ac:dyDescent="0.25">
      <c r="A41" s="102"/>
      <c r="B41" s="103"/>
      <c r="C41" s="103"/>
      <c r="D41" s="167"/>
      <c r="E41" s="219"/>
      <c r="F41" s="103"/>
      <c r="G41" s="220"/>
      <c r="H41" s="146"/>
      <c r="I41" s="146"/>
      <c r="J41" s="146"/>
      <c r="K41" s="146"/>
    </row>
    <row r="42" spans="1:11" x14ac:dyDescent="0.25">
      <c r="A42" s="102">
        <v>3.4</v>
      </c>
      <c r="B42" s="126"/>
      <c r="C42" s="101" t="s">
        <v>41</v>
      </c>
      <c r="D42" s="128"/>
      <c r="E42" s="126"/>
      <c r="F42" s="101"/>
      <c r="G42" s="146"/>
      <c r="H42" s="146"/>
      <c r="I42" s="146"/>
      <c r="J42" s="146"/>
      <c r="K42" s="146"/>
    </row>
    <row r="43" spans="1:11" ht="21.75" customHeight="1" x14ac:dyDescent="0.25">
      <c r="A43" s="102" t="s">
        <v>376</v>
      </c>
      <c r="B43" s="126" t="s">
        <v>0</v>
      </c>
      <c r="C43" s="100" t="s">
        <v>867</v>
      </c>
      <c r="D43" s="128" t="s">
        <v>2</v>
      </c>
      <c r="E43" s="126"/>
      <c r="F43" s="101"/>
      <c r="G43" s="146"/>
      <c r="H43" s="146"/>
      <c r="I43" s="146"/>
      <c r="J43" s="146"/>
      <c r="K43" s="146"/>
    </row>
    <row r="44" spans="1:11" ht="57" x14ac:dyDescent="0.25">
      <c r="A44" s="102" t="s">
        <v>377</v>
      </c>
      <c r="B44" s="126" t="s">
        <v>0</v>
      </c>
      <c r="C44" s="100" t="s">
        <v>868</v>
      </c>
      <c r="D44" s="128" t="s">
        <v>2</v>
      </c>
      <c r="E44" s="128"/>
      <c r="F44" s="100"/>
      <c r="G44" s="146"/>
      <c r="H44" s="146"/>
      <c r="I44" s="146"/>
      <c r="J44" s="146"/>
      <c r="K44" s="146"/>
    </row>
    <row r="45" spans="1:11" ht="28.5" x14ac:dyDescent="0.25">
      <c r="A45" s="102" t="s">
        <v>378</v>
      </c>
      <c r="B45" s="126" t="s">
        <v>0</v>
      </c>
      <c r="C45" s="100" t="s">
        <v>258</v>
      </c>
      <c r="D45" s="128">
        <v>20</v>
      </c>
      <c r="E45" s="506"/>
      <c r="F45" s="100"/>
      <c r="G45" s="146"/>
      <c r="H45" s="146"/>
      <c r="I45" s="146"/>
      <c r="J45" s="146"/>
      <c r="K45" s="146"/>
    </row>
    <row r="46" spans="1:11" ht="42.75" x14ac:dyDescent="0.25">
      <c r="A46" s="102" t="s">
        <v>379</v>
      </c>
      <c r="B46" s="126" t="s">
        <v>0</v>
      </c>
      <c r="C46" s="100" t="s">
        <v>257</v>
      </c>
      <c r="D46" s="128">
        <v>15</v>
      </c>
      <c r="E46" s="507"/>
      <c r="F46" s="101"/>
      <c r="G46" s="146"/>
      <c r="H46" s="146"/>
      <c r="I46" s="146"/>
      <c r="J46" s="146"/>
      <c r="K46" s="146"/>
    </row>
    <row r="47" spans="1:11" ht="42.75" x14ac:dyDescent="0.25">
      <c r="A47" s="102" t="s">
        <v>380</v>
      </c>
      <c r="B47" s="126" t="s">
        <v>0</v>
      </c>
      <c r="C47" s="100" t="s">
        <v>869</v>
      </c>
      <c r="D47" s="128">
        <v>10</v>
      </c>
      <c r="E47" s="507"/>
      <c r="F47" s="101"/>
      <c r="G47" s="146"/>
      <c r="H47" s="146"/>
      <c r="I47" s="146"/>
      <c r="J47" s="146"/>
      <c r="K47" s="146" t="s">
        <v>3</v>
      </c>
    </row>
    <row r="48" spans="1:11" ht="28.5" x14ac:dyDescent="0.25">
      <c r="A48" s="102" t="s">
        <v>381</v>
      </c>
      <c r="B48" s="126" t="s">
        <v>0</v>
      </c>
      <c r="C48" s="100" t="s">
        <v>1191</v>
      </c>
      <c r="D48" s="128">
        <v>5</v>
      </c>
      <c r="E48" s="508"/>
      <c r="F48" s="101"/>
      <c r="G48" s="146"/>
      <c r="H48" s="146"/>
      <c r="I48" s="146"/>
      <c r="J48" s="146" t="s">
        <v>3</v>
      </c>
      <c r="K48" s="146"/>
    </row>
    <row r="49" spans="1:11" s="170" customFormat="1" ht="42.75" x14ac:dyDescent="0.25">
      <c r="A49" s="102" t="s">
        <v>382</v>
      </c>
      <c r="B49" s="200" t="s">
        <v>0</v>
      </c>
      <c r="C49" s="155" t="s">
        <v>870</v>
      </c>
      <c r="D49" s="208">
        <v>15</v>
      </c>
      <c r="E49" s="509"/>
      <c r="F49" s="240"/>
      <c r="G49" s="239"/>
      <c r="H49" s="239"/>
      <c r="I49" s="239"/>
      <c r="J49" s="239"/>
      <c r="K49" s="239"/>
    </row>
    <row r="50" spans="1:11" s="170" customFormat="1" ht="42.75" x14ac:dyDescent="0.25">
      <c r="A50" s="102" t="s">
        <v>383</v>
      </c>
      <c r="B50" s="200" t="s">
        <v>0</v>
      </c>
      <c r="C50" s="155" t="s">
        <v>871</v>
      </c>
      <c r="D50" s="208">
        <v>10</v>
      </c>
      <c r="E50" s="509"/>
      <c r="F50" s="240"/>
      <c r="G50" s="239"/>
      <c r="H50" s="239"/>
      <c r="I50" s="239"/>
      <c r="J50" s="239"/>
      <c r="K50" s="239"/>
    </row>
    <row r="51" spans="1:11" s="170" customFormat="1" ht="42.75" x14ac:dyDescent="0.25">
      <c r="A51" s="102" t="s">
        <v>384</v>
      </c>
      <c r="B51" s="200" t="s">
        <v>0</v>
      </c>
      <c r="C51" s="155" t="s">
        <v>872</v>
      </c>
      <c r="D51" s="208">
        <v>5</v>
      </c>
      <c r="E51" s="509"/>
      <c r="F51" s="155"/>
      <c r="G51" s="239"/>
      <c r="H51" s="239"/>
      <c r="I51" s="239"/>
      <c r="J51" s="239"/>
      <c r="K51" s="239"/>
    </row>
    <row r="52" spans="1:11" x14ac:dyDescent="0.25">
      <c r="A52" s="102"/>
      <c r="B52" s="103"/>
      <c r="C52" s="136" t="s">
        <v>9</v>
      </c>
      <c r="D52" s="126">
        <f>SUM(D49+D45)</f>
        <v>35</v>
      </c>
      <c r="E52" s="126">
        <f>SUM(E49+E45)</f>
        <v>0</v>
      </c>
      <c r="F52" s="103"/>
      <c r="G52" s="146"/>
      <c r="H52" s="146"/>
      <c r="I52" s="146"/>
      <c r="J52" s="146"/>
      <c r="K52" s="146"/>
    </row>
    <row r="53" spans="1:11" x14ac:dyDescent="0.25">
      <c r="A53" s="102"/>
      <c r="B53" s="103"/>
      <c r="C53" s="136"/>
      <c r="D53" s="126"/>
      <c r="E53" s="126"/>
      <c r="F53" s="103"/>
      <c r="G53" s="146"/>
      <c r="H53" s="146"/>
      <c r="I53" s="146"/>
      <c r="J53" s="146"/>
      <c r="K53" s="146"/>
    </row>
    <row r="54" spans="1:11" ht="18" customHeight="1" x14ac:dyDescent="0.25">
      <c r="A54" s="102">
        <v>3.5</v>
      </c>
      <c r="B54" s="126"/>
      <c r="C54" s="99" t="s">
        <v>42</v>
      </c>
      <c r="D54" s="126"/>
      <c r="E54" s="126"/>
      <c r="F54" s="101"/>
      <c r="G54" s="146"/>
      <c r="H54" s="146"/>
      <c r="I54" s="146"/>
      <c r="J54" s="146"/>
      <c r="K54" s="146"/>
    </row>
    <row r="55" spans="1:11" s="170" customFormat="1" ht="57" x14ac:dyDescent="0.25">
      <c r="A55" s="102" t="s">
        <v>1092</v>
      </c>
      <c r="B55" s="200" t="s">
        <v>0</v>
      </c>
      <c r="C55" s="155" t="s">
        <v>873</v>
      </c>
      <c r="D55" s="208">
        <v>15</v>
      </c>
      <c r="E55" s="509"/>
      <c r="F55" s="240"/>
      <c r="G55" s="239"/>
      <c r="H55" s="239"/>
      <c r="I55" s="239"/>
      <c r="J55" s="239" t="s">
        <v>3</v>
      </c>
      <c r="K55" s="239" t="s">
        <v>3</v>
      </c>
    </row>
    <row r="56" spans="1:11" s="170" customFormat="1" ht="57" x14ac:dyDescent="0.25">
      <c r="A56" s="102" t="s">
        <v>385</v>
      </c>
      <c r="B56" s="200" t="s">
        <v>0</v>
      </c>
      <c r="C56" s="155" t="s">
        <v>874</v>
      </c>
      <c r="D56" s="208">
        <v>10</v>
      </c>
      <c r="E56" s="509"/>
      <c r="F56" s="240"/>
      <c r="G56" s="239"/>
      <c r="H56" s="239"/>
      <c r="I56" s="239"/>
      <c r="J56" s="239"/>
      <c r="K56" s="239"/>
    </row>
    <row r="57" spans="1:11" s="170" customFormat="1" ht="42.75" x14ac:dyDescent="0.25">
      <c r="A57" s="102" t="s">
        <v>386</v>
      </c>
      <c r="B57" s="200" t="s">
        <v>0</v>
      </c>
      <c r="C57" s="155" t="s">
        <v>875</v>
      </c>
      <c r="D57" s="208">
        <v>5</v>
      </c>
      <c r="E57" s="509"/>
      <c r="F57" s="240"/>
      <c r="G57" s="239"/>
      <c r="H57" s="239"/>
      <c r="I57" s="239"/>
      <c r="J57" s="239"/>
      <c r="K57" s="239"/>
    </row>
    <row r="58" spans="1:11" ht="16.5" customHeight="1" x14ac:dyDescent="0.25">
      <c r="A58" s="102" t="s">
        <v>387</v>
      </c>
      <c r="B58" s="126" t="s">
        <v>0</v>
      </c>
      <c r="C58" s="100" t="s">
        <v>175</v>
      </c>
      <c r="D58" s="128">
        <v>5</v>
      </c>
      <c r="E58" s="126"/>
      <c r="F58" s="101"/>
      <c r="G58" s="146"/>
      <c r="H58" s="146"/>
      <c r="I58" s="146"/>
      <c r="J58" s="146"/>
      <c r="K58" s="146"/>
    </row>
    <row r="59" spans="1:11" ht="28.5" x14ac:dyDescent="0.25">
      <c r="A59" s="102" t="s">
        <v>388</v>
      </c>
      <c r="B59" s="126" t="s">
        <v>0</v>
      </c>
      <c r="C59" s="100" t="s">
        <v>176</v>
      </c>
      <c r="D59" s="128" t="s">
        <v>2</v>
      </c>
      <c r="E59" s="126"/>
      <c r="F59" s="101"/>
      <c r="G59" s="146"/>
      <c r="H59" s="146"/>
      <c r="I59" s="146"/>
      <c r="J59" s="146"/>
      <c r="K59" s="146"/>
    </row>
    <row r="60" spans="1:11" ht="85.5" x14ac:dyDescent="0.25">
      <c r="A60" s="102" t="s">
        <v>389</v>
      </c>
      <c r="B60" s="126" t="s">
        <v>0</v>
      </c>
      <c r="C60" s="151" t="s">
        <v>1202</v>
      </c>
      <c r="D60" s="128">
        <v>15</v>
      </c>
      <c r="E60" s="506"/>
      <c r="F60" s="101"/>
      <c r="G60" s="146"/>
      <c r="H60" s="146"/>
      <c r="I60" s="146"/>
      <c r="J60" s="146" t="s">
        <v>3</v>
      </c>
      <c r="K60" s="146" t="s">
        <v>3</v>
      </c>
    </row>
    <row r="61" spans="1:11" ht="19.5" customHeight="1" x14ac:dyDescent="0.25">
      <c r="A61" s="102" t="s">
        <v>390</v>
      </c>
      <c r="B61" s="126" t="s">
        <v>0</v>
      </c>
      <c r="C61" s="100" t="s">
        <v>177</v>
      </c>
      <c r="D61" s="128">
        <v>10</v>
      </c>
      <c r="E61" s="507"/>
      <c r="F61" s="101"/>
      <c r="G61" s="146"/>
      <c r="H61" s="146"/>
      <c r="I61" s="146" t="s">
        <v>3</v>
      </c>
      <c r="J61" s="146"/>
      <c r="K61" s="146"/>
    </row>
    <row r="62" spans="1:11" ht="19.5" customHeight="1" x14ac:dyDescent="0.25">
      <c r="A62" s="102" t="s">
        <v>391</v>
      </c>
      <c r="B62" s="126" t="s">
        <v>0</v>
      </c>
      <c r="C62" s="100" t="s">
        <v>791</v>
      </c>
      <c r="D62" s="128">
        <v>5</v>
      </c>
      <c r="E62" s="508"/>
      <c r="F62" s="101"/>
      <c r="G62" s="146" t="s">
        <v>3</v>
      </c>
      <c r="H62" s="146" t="s">
        <v>3</v>
      </c>
      <c r="I62" s="146"/>
      <c r="J62" s="146"/>
      <c r="K62" s="146"/>
    </row>
    <row r="63" spans="1:11" s="170" customFormat="1" ht="15" customHeight="1" x14ac:dyDescent="0.25">
      <c r="A63" s="102" t="s">
        <v>392</v>
      </c>
      <c r="B63" s="200" t="s">
        <v>4</v>
      </c>
      <c r="C63" s="204" t="s">
        <v>1201</v>
      </c>
      <c r="D63" s="205">
        <v>10</v>
      </c>
      <c r="E63" s="506"/>
      <c r="F63" s="240"/>
      <c r="G63" s="239"/>
      <c r="H63" s="239"/>
      <c r="I63" s="239"/>
      <c r="J63" s="239" t="s">
        <v>3</v>
      </c>
      <c r="K63" s="239" t="s">
        <v>3</v>
      </c>
    </row>
    <row r="64" spans="1:11" ht="33.75" customHeight="1" x14ac:dyDescent="0.25">
      <c r="A64" s="102" t="s">
        <v>393</v>
      </c>
      <c r="B64" s="126" t="s">
        <v>0</v>
      </c>
      <c r="C64" s="100" t="s">
        <v>876</v>
      </c>
      <c r="D64" s="128">
        <v>5</v>
      </c>
      <c r="E64" s="508"/>
      <c r="F64" s="101"/>
      <c r="G64" s="146" t="s">
        <v>3</v>
      </c>
      <c r="H64" s="146" t="s">
        <v>3</v>
      </c>
      <c r="I64" s="146" t="s">
        <v>3</v>
      </c>
      <c r="J64" s="146"/>
      <c r="K64" s="146"/>
    </row>
    <row r="65" spans="1:69" ht="42.75" customHeight="1" x14ac:dyDescent="0.25">
      <c r="A65" s="102" t="s">
        <v>394</v>
      </c>
      <c r="B65" s="126" t="s">
        <v>0</v>
      </c>
      <c r="C65" s="155" t="s">
        <v>1192</v>
      </c>
      <c r="D65" s="128">
        <v>5</v>
      </c>
      <c r="E65" s="126"/>
      <c r="F65" s="101"/>
      <c r="G65" s="146"/>
      <c r="H65" s="146"/>
      <c r="I65" s="146"/>
      <c r="J65" s="146" t="s">
        <v>3</v>
      </c>
      <c r="K65" s="146" t="s">
        <v>3</v>
      </c>
    </row>
    <row r="66" spans="1:69" ht="18" customHeight="1" x14ac:dyDescent="0.25">
      <c r="A66" s="102" t="s">
        <v>395</v>
      </c>
      <c r="B66" s="126" t="s">
        <v>0</v>
      </c>
      <c r="C66" s="100" t="s">
        <v>1200</v>
      </c>
      <c r="D66" s="128" t="s">
        <v>2</v>
      </c>
      <c r="E66" s="126"/>
      <c r="F66" s="101"/>
      <c r="G66" s="146"/>
      <c r="H66" s="146"/>
      <c r="I66" s="146"/>
      <c r="J66" s="146"/>
      <c r="K66" s="146"/>
    </row>
    <row r="67" spans="1:69" ht="71.25" x14ac:dyDescent="0.25">
      <c r="A67" s="102" t="s">
        <v>396</v>
      </c>
      <c r="B67" s="126" t="s">
        <v>4</v>
      </c>
      <c r="C67" s="155" t="s">
        <v>1028</v>
      </c>
      <c r="D67" s="128">
        <v>20</v>
      </c>
      <c r="E67" s="506"/>
      <c r="F67" s="101"/>
      <c r="G67" s="146"/>
      <c r="H67" s="146"/>
      <c r="I67" s="146"/>
      <c r="J67" s="146"/>
      <c r="K67" s="146"/>
    </row>
    <row r="68" spans="1:69" ht="57" x14ac:dyDescent="0.25">
      <c r="A68" s="102" t="s">
        <v>397</v>
      </c>
      <c r="B68" s="126" t="s">
        <v>4</v>
      </c>
      <c r="C68" s="155" t="s">
        <v>1199</v>
      </c>
      <c r="D68" s="128">
        <v>15</v>
      </c>
      <c r="E68" s="507"/>
      <c r="F68" s="101"/>
      <c r="G68" s="146"/>
      <c r="H68" s="146"/>
      <c r="I68" s="146"/>
      <c r="J68" s="146" t="s">
        <v>3</v>
      </c>
      <c r="K68" s="146" t="s">
        <v>3</v>
      </c>
    </row>
    <row r="69" spans="1:69" ht="45" customHeight="1" x14ac:dyDescent="0.25">
      <c r="A69" s="102" t="s">
        <v>398</v>
      </c>
      <c r="B69" s="126" t="s">
        <v>4</v>
      </c>
      <c r="C69" s="155" t="s">
        <v>178</v>
      </c>
      <c r="D69" s="128">
        <v>10</v>
      </c>
      <c r="E69" s="507"/>
      <c r="F69" s="101"/>
      <c r="G69" s="146"/>
      <c r="H69" s="146"/>
      <c r="I69" s="146"/>
      <c r="J69" s="146"/>
      <c r="K69" s="146"/>
    </row>
    <row r="70" spans="1:69" ht="17.25" customHeight="1" x14ac:dyDescent="0.25">
      <c r="A70" s="102" t="s">
        <v>399</v>
      </c>
      <c r="B70" s="126" t="s">
        <v>4</v>
      </c>
      <c r="C70" s="100" t="s">
        <v>179</v>
      </c>
      <c r="D70" s="128">
        <v>5</v>
      </c>
      <c r="E70" s="508"/>
      <c r="F70" s="101"/>
      <c r="G70" s="146"/>
      <c r="H70" s="146"/>
      <c r="I70" s="146"/>
      <c r="J70" s="146"/>
      <c r="K70" s="146"/>
    </row>
    <row r="71" spans="1:69" s="382" customFormat="1" ht="17.25" customHeight="1" x14ac:dyDescent="0.25">
      <c r="A71" s="102" t="s">
        <v>400</v>
      </c>
      <c r="B71" s="126" t="s">
        <v>4</v>
      </c>
      <c r="C71" s="139" t="s">
        <v>1029</v>
      </c>
      <c r="D71" s="140">
        <v>10</v>
      </c>
      <c r="E71" s="371"/>
      <c r="F71" s="223"/>
      <c r="G71" s="222"/>
      <c r="H71" s="222"/>
      <c r="I71" s="222"/>
      <c r="J71" s="222"/>
      <c r="K71" s="222"/>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225"/>
      <c r="AJ71" s="225"/>
      <c r="AK71" s="225"/>
      <c r="AL71" s="225"/>
      <c r="AM71" s="225"/>
      <c r="AN71" s="225"/>
      <c r="AO71" s="225"/>
      <c r="AP71" s="225"/>
      <c r="AQ71" s="225"/>
      <c r="AR71" s="225"/>
      <c r="AS71" s="225"/>
      <c r="AT71" s="225"/>
      <c r="AU71" s="225"/>
      <c r="AV71" s="225"/>
      <c r="AW71" s="225"/>
      <c r="AX71" s="225"/>
      <c r="AY71" s="225"/>
      <c r="AZ71" s="225"/>
      <c r="BA71" s="225"/>
      <c r="BB71" s="225"/>
      <c r="BC71" s="225"/>
      <c r="BD71" s="225"/>
      <c r="BE71" s="225"/>
      <c r="BF71" s="225"/>
      <c r="BG71" s="225"/>
      <c r="BH71" s="225"/>
      <c r="BI71" s="225"/>
      <c r="BJ71" s="225"/>
      <c r="BK71" s="225"/>
      <c r="BL71" s="225"/>
      <c r="BM71" s="225"/>
      <c r="BN71" s="225"/>
      <c r="BO71" s="225"/>
      <c r="BP71" s="225"/>
      <c r="BQ71" s="225"/>
    </row>
    <row r="72" spans="1:69" ht="42.75" x14ac:dyDescent="0.25">
      <c r="A72" s="102" t="s">
        <v>401</v>
      </c>
      <c r="B72" s="221" t="s">
        <v>4</v>
      </c>
      <c r="C72" s="139" t="s">
        <v>877</v>
      </c>
      <c r="D72" s="140" t="s">
        <v>2</v>
      </c>
      <c r="E72" s="140"/>
      <c r="F72" s="139"/>
      <c r="G72" s="222"/>
      <c r="H72" s="222"/>
      <c r="I72" s="222"/>
      <c r="J72" s="222"/>
      <c r="K72" s="222"/>
    </row>
    <row r="73" spans="1:69" ht="28.5" x14ac:dyDescent="0.25">
      <c r="A73" s="102" t="s">
        <v>402</v>
      </c>
      <c r="B73" s="126" t="s">
        <v>0</v>
      </c>
      <c r="C73" s="100" t="s">
        <v>180</v>
      </c>
      <c r="D73" s="128">
        <v>5</v>
      </c>
      <c r="E73" s="126"/>
      <c r="F73" s="101"/>
      <c r="G73" s="146" t="s">
        <v>3</v>
      </c>
      <c r="H73" s="146" t="s">
        <v>3</v>
      </c>
      <c r="I73" s="146"/>
      <c r="J73" s="146"/>
      <c r="K73" s="146"/>
    </row>
    <row r="74" spans="1:69" ht="26.25" customHeight="1" x14ac:dyDescent="0.25">
      <c r="A74" s="102" t="s">
        <v>403</v>
      </c>
      <c r="B74" s="126" t="s">
        <v>0</v>
      </c>
      <c r="C74" s="155" t="s">
        <v>1193</v>
      </c>
      <c r="D74" s="128">
        <v>5</v>
      </c>
      <c r="E74" s="126"/>
      <c r="F74" s="101"/>
      <c r="G74" s="146"/>
      <c r="H74" s="146"/>
      <c r="I74" s="146" t="s">
        <v>3</v>
      </c>
      <c r="J74" s="146" t="s">
        <v>3</v>
      </c>
      <c r="K74" s="146" t="s">
        <v>3</v>
      </c>
    </row>
    <row r="75" spans="1:69" ht="42.75" x14ac:dyDescent="0.25">
      <c r="A75" s="102" t="s">
        <v>404</v>
      </c>
      <c r="B75" s="126" t="s">
        <v>0</v>
      </c>
      <c r="C75" s="204" t="s">
        <v>879</v>
      </c>
      <c r="D75" s="128">
        <v>10</v>
      </c>
      <c r="E75" s="224"/>
      <c r="F75" s="101"/>
      <c r="G75" s="146"/>
      <c r="H75" s="146"/>
      <c r="I75" s="146"/>
      <c r="J75" s="146"/>
      <c r="K75" s="146"/>
    </row>
    <row r="76" spans="1:69" ht="16.5" customHeight="1" x14ac:dyDescent="0.25">
      <c r="A76" s="102" t="s">
        <v>405</v>
      </c>
      <c r="B76" s="126" t="s">
        <v>0</v>
      </c>
      <c r="C76" s="148" t="s">
        <v>880</v>
      </c>
      <c r="D76" s="128">
        <v>10</v>
      </c>
      <c r="E76" s="506"/>
      <c r="F76" s="101"/>
      <c r="G76" s="146"/>
      <c r="H76" s="146"/>
      <c r="I76" s="146" t="s">
        <v>3</v>
      </c>
      <c r="J76" s="146" t="s">
        <v>3</v>
      </c>
      <c r="K76" s="146" t="s">
        <v>3</v>
      </c>
    </row>
    <row r="77" spans="1:69" ht="21.75" customHeight="1" x14ac:dyDescent="0.25">
      <c r="A77" s="102" t="s">
        <v>406</v>
      </c>
      <c r="B77" s="126" t="s">
        <v>0</v>
      </c>
      <c r="C77" s="148" t="s">
        <v>720</v>
      </c>
      <c r="D77" s="128">
        <v>5</v>
      </c>
      <c r="E77" s="508"/>
      <c r="F77" s="101"/>
      <c r="G77" s="146" t="s">
        <v>3</v>
      </c>
      <c r="H77" s="146" t="s">
        <v>3</v>
      </c>
      <c r="I77" s="146"/>
      <c r="J77" s="146"/>
      <c r="K77" s="146"/>
    </row>
    <row r="78" spans="1:69" ht="28.5" x14ac:dyDescent="0.25">
      <c r="A78" s="102" t="s">
        <v>407</v>
      </c>
      <c r="B78" s="126" t="s">
        <v>0</v>
      </c>
      <c r="C78" s="100" t="s">
        <v>657</v>
      </c>
      <c r="D78" s="128">
        <v>10</v>
      </c>
      <c r="E78" s="506"/>
      <c r="F78" s="101"/>
      <c r="G78" s="146"/>
      <c r="H78" s="146"/>
      <c r="I78" s="146"/>
      <c r="J78" s="146" t="s">
        <v>3</v>
      </c>
      <c r="K78" s="146" t="s">
        <v>3</v>
      </c>
    </row>
    <row r="79" spans="1:69" ht="29.25" customHeight="1" x14ac:dyDescent="0.25">
      <c r="A79" s="102" t="s">
        <v>408</v>
      </c>
      <c r="B79" s="126" t="s">
        <v>0</v>
      </c>
      <c r="C79" s="100" t="s">
        <v>658</v>
      </c>
      <c r="D79" s="128">
        <v>5</v>
      </c>
      <c r="E79" s="508"/>
      <c r="F79" s="101"/>
      <c r="G79" s="146"/>
      <c r="H79" s="146"/>
      <c r="I79" s="146"/>
      <c r="J79" s="146"/>
      <c r="K79" s="146"/>
    </row>
    <row r="80" spans="1:69" s="134" customFormat="1" ht="18.75" customHeight="1" x14ac:dyDescent="0.25">
      <c r="A80" s="102" t="s">
        <v>409</v>
      </c>
      <c r="B80" s="177" t="s">
        <v>0</v>
      </c>
      <c r="C80" s="131" t="s">
        <v>692</v>
      </c>
      <c r="D80" s="132">
        <v>5</v>
      </c>
      <c r="E80" s="177"/>
      <c r="F80" s="176"/>
      <c r="G80" s="157"/>
      <c r="H80" s="157"/>
      <c r="I80" s="157"/>
      <c r="J80" s="157"/>
      <c r="K80" s="157"/>
    </row>
    <row r="81" spans="1:11" s="134" customFormat="1" ht="18" customHeight="1" x14ac:dyDescent="0.25">
      <c r="A81" s="102" t="s">
        <v>410</v>
      </c>
      <c r="B81" s="177" t="s">
        <v>0</v>
      </c>
      <c r="C81" s="131" t="s">
        <v>691</v>
      </c>
      <c r="D81" s="132">
        <v>5</v>
      </c>
      <c r="E81" s="177"/>
      <c r="F81" s="176"/>
      <c r="G81" s="157"/>
      <c r="H81" s="157"/>
      <c r="I81" s="157"/>
      <c r="J81" s="157" t="s">
        <v>3</v>
      </c>
      <c r="K81" s="157" t="s">
        <v>3</v>
      </c>
    </row>
    <row r="82" spans="1:11" s="227" customFormat="1" ht="30.75" customHeight="1" x14ac:dyDescent="0.25">
      <c r="A82" s="102" t="s">
        <v>719</v>
      </c>
      <c r="B82" s="235" t="s">
        <v>0</v>
      </c>
      <c r="C82" s="154" t="s">
        <v>693</v>
      </c>
      <c r="D82" s="201">
        <v>5</v>
      </c>
      <c r="E82" s="201"/>
      <c r="F82" s="154"/>
      <c r="G82" s="236"/>
      <c r="H82" s="236"/>
      <c r="I82" s="236" t="s">
        <v>3</v>
      </c>
      <c r="J82" s="236" t="s">
        <v>3</v>
      </c>
      <c r="K82" s="236" t="s">
        <v>3</v>
      </c>
    </row>
    <row r="83" spans="1:11" s="170" customFormat="1" ht="28.5" x14ac:dyDescent="0.25">
      <c r="A83" s="102" t="s">
        <v>411</v>
      </c>
      <c r="B83" s="246" t="s">
        <v>4</v>
      </c>
      <c r="C83" s="247" t="s">
        <v>234</v>
      </c>
      <c r="D83" s="248">
        <v>5</v>
      </c>
      <c r="E83" s="246"/>
      <c r="F83" s="247"/>
      <c r="G83" s="249"/>
      <c r="H83" s="249"/>
      <c r="I83" s="249"/>
      <c r="J83" s="249"/>
      <c r="K83" s="249"/>
    </row>
    <row r="84" spans="1:11" s="170" customFormat="1" x14ac:dyDescent="0.25">
      <c r="A84" s="102"/>
      <c r="B84" s="126"/>
      <c r="C84" s="136" t="s">
        <v>9</v>
      </c>
      <c r="D84" s="126">
        <f>SUM(D83+D82+D81+D80+D78+D76+D75+D74+D73+D71+D67+D65+D63+D60+D58+D55)</f>
        <v>140</v>
      </c>
      <c r="E84" s="126">
        <f>SUM(E83+E82+E81+E80+E78+E76+E75+E74+E73+E71+E67+E65+E63+E60+E58+E55)</f>
        <v>0</v>
      </c>
      <c r="F84" s="100"/>
      <c r="G84" s="146"/>
      <c r="H84" s="146"/>
      <c r="I84" s="146"/>
      <c r="J84" s="146"/>
      <c r="K84" s="146"/>
    </row>
    <row r="85" spans="1:11" s="170" customFormat="1" ht="19.5" customHeight="1" x14ac:dyDescent="0.25">
      <c r="A85" s="102"/>
      <c r="B85" s="126"/>
      <c r="C85" s="136"/>
      <c r="D85" s="126"/>
      <c r="E85" s="126"/>
      <c r="F85" s="100"/>
      <c r="G85" s="146"/>
      <c r="H85" s="146"/>
      <c r="I85" s="146"/>
      <c r="J85" s="146"/>
      <c r="K85" s="146"/>
    </row>
    <row r="86" spans="1:11" s="170" customFormat="1" ht="17.25" customHeight="1" x14ac:dyDescent="0.25">
      <c r="A86" s="253">
        <v>3.6</v>
      </c>
      <c r="B86" s="254"/>
      <c r="C86" s="255" t="s">
        <v>1009</v>
      </c>
      <c r="D86" s="256"/>
      <c r="E86" s="254"/>
      <c r="F86" s="257"/>
      <c r="G86" s="258"/>
      <c r="H86" s="258"/>
      <c r="I86" s="258"/>
      <c r="J86" s="258"/>
      <c r="K86" s="258"/>
    </row>
    <row r="87" spans="1:11" s="245" customFormat="1" ht="42.75" x14ac:dyDescent="0.25">
      <c r="A87" s="238" t="s">
        <v>412</v>
      </c>
      <c r="B87" s="241" t="s">
        <v>0</v>
      </c>
      <c r="C87" s="202" t="s">
        <v>881</v>
      </c>
      <c r="D87" s="242" t="s">
        <v>2</v>
      </c>
      <c r="E87" s="242"/>
      <c r="F87" s="243"/>
      <c r="G87" s="244"/>
      <c r="H87" s="244"/>
      <c r="I87" s="244"/>
      <c r="J87" s="244"/>
      <c r="K87" s="244"/>
    </row>
    <row r="88" spans="1:11" s="227" customFormat="1" ht="18" customHeight="1" x14ac:dyDescent="0.25">
      <c r="A88" s="238" t="s">
        <v>413</v>
      </c>
      <c r="B88" s="235" t="s">
        <v>0</v>
      </c>
      <c r="C88" s="154" t="s">
        <v>882</v>
      </c>
      <c r="D88" s="201" t="s">
        <v>2</v>
      </c>
      <c r="E88" s="201"/>
      <c r="F88" s="237"/>
      <c r="G88" s="236"/>
      <c r="H88" s="236"/>
      <c r="I88" s="236"/>
      <c r="J88" s="236"/>
      <c r="K88" s="236"/>
    </row>
    <row r="89" spans="1:11" s="227" customFormat="1" ht="38.25" customHeight="1" x14ac:dyDescent="0.25">
      <c r="A89" s="238" t="s">
        <v>414</v>
      </c>
      <c r="B89" s="235" t="s">
        <v>0</v>
      </c>
      <c r="C89" s="154" t="s">
        <v>883</v>
      </c>
      <c r="D89" s="201" t="s">
        <v>2</v>
      </c>
      <c r="E89" s="201"/>
      <c r="F89" s="154"/>
      <c r="G89" s="236"/>
      <c r="H89" s="236"/>
      <c r="I89" s="236"/>
      <c r="J89" s="236"/>
      <c r="K89" s="236"/>
    </row>
    <row r="90" spans="1:11" s="227" customFormat="1" ht="56.25" customHeight="1" x14ac:dyDescent="0.25">
      <c r="A90" s="238" t="s">
        <v>415</v>
      </c>
      <c r="B90" s="235" t="s">
        <v>0</v>
      </c>
      <c r="C90" s="154" t="s">
        <v>887</v>
      </c>
      <c r="D90" s="201" t="s">
        <v>2</v>
      </c>
      <c r="E90" s="201"/>
      <c r="F90" s="154"/>
      <c r="G90" s="236"/>
      <c r="H90" s="236"/>
      <c r="I90" s="236"/>
      <c r="J90" s="236"/>
      <c r="K90" s="236"/>
    </row>
    <row r="91" spans="1:11" s="170" customFormat="1" ht="57" x14ac:dyDescent="0.25">
      <c r="A91" s="238" t="s">
        <v>416</v>
      </c>
      <c r="B91" s="200" t="s">
        <v>0</v>
      </c>
      <c r="C91" s="251" t="s">
        <v>1030</v>
      </c>
      <c r="D91" s="368">
        <v>25</v>
      </c>
      <c r="E91" s="509"/>
      <c r="F91" s="240"/>
      <c r="G91" s="209"/>
      <c r="H91" s="209"/>
      <c r="I91" s="209"/>
      <c r="J91" s="209"/>
      <c r="K91" s="209"/>
    </row>
    <row r="92" spans="1:11" s="170" customFormat="1" ht="28.5" x14ac:dyDescent="0.25">
      <c r="A92" s="238" t="s">
        <v>659</v>
      </c>
      <c r="B92" s="200" t="s">
        <v>0</v>
      </c>
      <c r="C92" s="251" t="s">
        <v>1031</v>
      </c>
      <c r="D92" s="368">
        <v>20</v>
      </c>
      <c r="E92" s="509"/>
      <c r="F92" s="155"/>
      <c r="G92" s="209"/>
      <c r="H92" s="209"/>
      <c r="I92" s="209"/>
      <c r="J92" s="209"/>
      <c r="K92" s="209"/>
    </row>
    <row r="93" spans="1:11" s="170" customFormat="1" ht="15" customHeight="1" x14ac:dyDescent="0.25">
      <c r="A93" s="238" t="s">
        <v>694</v>
      </c>
      <c r="B93" s="200" t="s">
        <v>0</v>
      </c>
      <c r="C93" s="251" t="s">
        <v>1032</v>
      </c>
      <c r="D93" s="368">
        <v>15</v>
      </c>
      <c r="E93" s="509"/>
      <c r="F93" s="155"/>
      <c r="G93" s="209"/>
      <c r="H93" s="209"/>
      <c r="I93" s="209"/>
      <c r="J93" s="209"/>
      <c r="K93" s="209"/>
    </row>
    <row r="94" spans="1:11" s="170" customFormat="1" ht="15" customHeight="1" x14ac:dyDescent="0.25">
      <c r="A94" s="238" t="s">
        <v>721</v>
      </c>
      <c r="B94" s="200" t="s">
        <v>0</v>
      </c>
      <c r="C94" s="251" t="s">
        <v>1203</v>
      </c>
      <c r="D94" s="368">
        <v>10</v>
      </c>
      <c r="E94" s="509"/>
      <c r="F94" s="155"/>
      <c r="G94" s="209"/>
      <c r="H94" s="209"/>
      <c r="I94" s="209"/>
      <c r="J94" s="209"/>
      <c r="K94" s="209"/>
    </row>
    <row r="95" spans="1:11" s="170" customFormat="1" ht="18" customHeight="1" x14ac:dyDescent="0.25">
      <c r="A95" s="238" t="s">
        <v>884</v>
      </c>
      <c r="B95" s="200" t="s">
        <v>0</v>
      </c>
      <c r="C95" s="251" t="s">
        <v>733</v>
      </c>
      <c r="D95" s="368">
        <v>5</v>
      </c>
      <c r="E95" s="509"/>
      <c r="F95" s="155"/>
      <c r="G95" s="209"/>
      <c r="H95" s="209"/>
      <c r="I95" s="209"/>
      <c r="J95" s="209"/>
      <c r="K95" s="209"/>
    </row>
    <row r="96" spans="1:11" s="170" customFormat="1" ht="27" customHeight="1" x14ac:dyDescent="0.25">
      <c r="A96" s="238" t="s">
        <v>885</v>
      </c>
      <c r="B96" s="200" t="s">
        <v>0</v>
      </c>
      <c r="C96" s="251" t="s">
        <v>675</v>
      </c>
      <c r="D96" s="368">
        <v>0</v>
      </c>
      <c r="E96" s="509"/>
      <c r="F96" s="155"/>
      <c r="G96" s="209"/>
      <c r="H96" s="209"/>
      <c r="I96" s="209"/>
      <c r="J96" s="209"/>
      <c r="K96" s="209"/>
    </row>
    <row r="97" spans="1:11" s="227" customFormat="1" ht="14.25" customHeight="1" x14ac:dyDescent="0.25">
      <c r="A97" s="238" t="s">
        <v>1093</v>
      </c>
      <c r="B97" s="235" t="s">
        <v>0</v>
      </c>
      <c r="C97" s="154" t="s">
        <v>886</v>
      </c>
      <c r="D97" s="201">
        <v>5</v>
      </c>
      <c r="E97" s="201"/>
      <c r="F97" s="154"/>
      <c r="G97" s="236"/>
      <c r="H97" s="236"/>
      <c r="I97" s="236"/>
      <c r="J97" s="236"/>
      <c r="K97" s="236"/>
    </row>
    <row r="98" spans="1:11" s="170" customFormat="1" x14ac:dyDescent="0.25">
      <c r="A98" s="199"/>
      <c r="B98" s="200"/>
      <c r="C98" s="252" t="s">
        <v>9</v>
      </c>
      <c r="D98" s="200">
        <f>SUM(D91+D97)</f>
        <v>30</v>
      </c>
      <c r="E98" s="456">
        <f>SUM(E91+E97)</f>
        <v>0</v>
      </c>
      <c r="F98" s="155"/>
      <c r="G98" s="209"/>
      <c r="H98" s="209"/>
      <c r="I98" s="209"/>
      <c r="J98" s="209"/>
      <c r="K98" s="209"/>
    </row>
    <row r="99" spans="1:11" s="170" customFormat="1" x14ac:dyDescent="0.25">
      <c r="A99" s="199"/>
      <c r="B99" s="200"/>
      <c r="C99" s="252"/>
      <c r="D99" s="200"/>
      <c r="E99" s="200"/>
      <c r="F99" s="155"/>
      <c r="G99" s="209"/>
      <c r="H99" s="209"/>
      <c r="I99" s="209"/>
      <c r="J99" s="209"/>
      <c r="K99" s="209"/>
    </row>
    <row r="100" spans="1:11" s="245" customFormat="1" ht="19.5" customHeight="1" x14ac:dyDescent="0.25">
      <c r="A100" s="238">
        <v>3.7</v>
      </c>
      <c r="B100" s="241"/>
      <c r="C100" s="259" t="s">
        <v>43</v>
      </c>
      <c r="D100" s="241"/>
      <c r="E100" s="241"/>
      <c r="F100" s="202"/>
      <c r="G100" s="244"/>
      <c r="H100" s="244"/>
      <c r="I100" s="244"/>
      <c r="J100" s="244"/>
      <c r="K100" s="244"/>
    </row>
    <row r="101" spans="1:11" s="245" customFormat="1" ht="44.25" customHeight="1" x14ac:dyDescent="0.25">
      <c r="A101" s="238" t="s">
        <v>417</v>
      </c>
      <c r="B101" s="241" t="s">
        <v>0</v>
      </c>
      <c r="C101" s="260" t="s">
        <v>1194</v>
      </c>
      <c r="D101" s="242">
        <v>20</v>
      </c>
      <c r="E101" s="510"/>
      <c r="F101" s="383" t="s">
        <v>1033</v>
      </c>
      <c r="G101" s="244"/>
      <c r="H101" s="244"/>
      <c r="I101" s="244"/>
      <c r="J101" s="244"/>
      <c r="K101" s="244"/>
    </row>
    <row r="102" spans="1:11" s="245" customFormat="1" ht="42.75" x14ac:dyDescent="0.25">
      <c r="A102" s="238" t="s">
        <v>418</v>
      </c>
      <c r="B102" s="241" t="s">
        <v>0</v>
      </c>
      <c r="C102" s="202" t="s">
        <v>888</v>
      </c>
      <c r="D102" s="242">
        <v>15</v>
      </c>
      <c r="E102" s="510"/>
      <c r="F102" s="383" t="s">
        <v>1034</v>
      </c>
      <c r="G102" s="244"/>
      <c r="H102" s="244"/>
      <c r="I102" s="244"/>
      <c r="J102" s="244"/>
      <c r="K102" s="244"/>
    </row>
    <row r="103" spans="1:11" s="245" customFormat="1" ht="18.75" customHeight="1" x14ac:dyDescent="0.25">
      <c r="A103" s="238" t="s">
        <v>419</v>
      </c>
      <c r="B103" s="241" t="s">
        <v>0</v>
      </c>
      <c r="C103" s="202" t="s">
        <v>889</v>
      </c>
      <c r="D103" s="242">
        <v>10</v>
      </c>
      <c r="E103" s="510"/>
      <c r="F103" s="202"/>
      <c r="G103" s="244"/>
      <c r="H103" s="244"/>
      <c r="I103" s="244"/>
      <c r="J103" s="244"/>
      <c r="K103" s="244"/>
    </row>
    <row r="104" spans="1:11" s="245" customFormat="1" ht="18" customHeight="1" x14ac:dyDescent="0.25">
      <c r="A104" s="238" t="s">
        <v>420</v>
      </c>
      <c r="B104" s="241" t="s">
        <v>0</v>
      </c>
      <c r="C104" s="202" t="s">
        <v>890</v>
      </c>
      <c r="D104" s="242">
        <v>5</v>
      </c>
      <c r="E104" s="510"/>
      <c r="F104" s="202"/>
      <c r="G104" s="244"/>
      <c r="H104" s="244"/>
      <c r="I104" s="244"/>
      <c r="J104" s="244"/>
      <c r="K104" s="244"/>
    </row>
    <row r="105" spans="1:11" s="170" customFormat="1" x14ac:dyDescent="0.25">
      <c r="A105" s="102"/>
      <c r="B105" s="126"/>
      <c r="C105" s="136" t="s">
        <v>9</v>
      </c>
      <c r="D105" s="126">
        <f>SUM(D101)</f>
        <v>20</v>
      </c>
      <c r="E105" s="126">
        <f>SUM(E101)</f>
        <v>0</v>
      </c>
      <c r="F105" s="100"/>
      <c r="G105" s="146"/>
      <c r="H105" s="146"/>
      <c r="I105" s="146"/>
      <c r="J105" s="146"/>
      <c r="K105" s="146"/>
    </row>
    <row r="106" spans="1:11" s="170" customFormat="1" x14ac:dyDescent="0.25">
      <c r="A106" s="102"/>
      <c r="B106" s="126"/>
      <c r="C106" s="136"/>
      <c r="D106" s="126"/>
      <c r="E106" s="126"/>
      <c r="F106" s="100"/>
      <c r="G106" s="146"/>
      <c r="H106" s="146"/>
      <c r="I106" s="146"/>
      <c r="J106" s="146"/>
      <c r="K106" s="146"/>
    </row>
    <row r="107" spans="1:11" s="170" customFormat="1" ht="23.25" customHeight="1" x14ac:dyDescent="0.25">
      <c r="A107" s="102">
        <v>3.8</v>
      </c>
      <c r="B107" s="146"/>
      <c r="C107" s="99" t="s">
        <v>147</v>
      </c>
      <c r="D107" s="103"/>
      <c r="E107" s="219"/>
      <c r="F107" s="103"/>
      <c r="G107" s="146"/>
      <c r="H107" s="146"/>
      <c r="I107" s="146"/>
      <c r="J107" s="146"/>
      <c r="K107" s="146"/>
    </row>
    <row r="108" spans="1:11" s="170" customFormat="1" ht="45.75" customHeight="1" x14ac:dyDescent="0.25">
      <c r="A108" s="253" t="s">
        <v>421</v>
      </c>
      <c r="B108" s="254" t="s">
        <v>0</v>
      </c>
      <c r="C108" s="391" t="s">
        <v>891</v>
      </c>
      <c r="D108" s="405" t="s">
        <v>2</v>
      </c>
      <c r="E108" s="405"/>
      <c r="F108" s="391"/>
      <c r="G108" s="263"/>
      <c r="H108" s="263"/>
      <c r="I108" s="263"/>
      <c r="J108" s="263"/>
      <c r="K108" s="263"/>
    </row>
    <row r="109" spans="1:11" s="170" customFormat="1" ht="33" customHeight="1" x14ac:dyDescent="0.25">
      <c r="A109" s="253" t="s">
        <v>422</v>
      </c>
      <c r="B109" s="200" t="s">
        <v>0</v>
      </c>
      <c r="C109" s="155" t="s">
        <v>892</v>
      </c>
      <c r="D109" s="208">
        <v>20</v>
      </c>
      <c r="E109" s="511"/>
      <c r="F109" s="155"/>
      <c r="G109" s="239"/>
      <c r="H109" s="239"/>
      <c r="I109" s="239"/>
      <c r="J109" s="239"/>
      <c r="K109" s="239"/>
    </row>
    <row r="110" spans="1:11" s="170" customFormat="1" ht="42.75" customHeight="1" x14ac:dyDescent="0.25">
      <c r="A110" s="253" t="s">
        <v>423</v>
      </c>
      <c r="B110" s="200" t="s">
        <v>0</v>
      </c>
      <c r="C110" s="155" t="s">
        <v>893</v>
      </c>
      <c r="D110" s="208">
        <v>15</v>
      </c>
      <c r="E110" s="511"/>
      <c r="F110" s="155"/>
      <c r="G110" s="239"/>
      <c r="H110" s="239"/>
      <c r="I110" s="239"/>
      <c r="J110" s="239"/>
      <c r="K110" s="239"/>
    </row>
    <row r="111" spans="1:11" s="170" customFormat="1" ht="33" customHeight="1" x14ac:dyDescent="0.25">
      <c r="A111" s="253" t="s">
        <v>424</v>
      </c>
      <c r="B111" s="200" t="s">
        <v>0</v>
      </c>
      <c r="C111" s="155" t="s">
        <v>723</v>
      </c>
      <c r="D111" s="208" t="s">
        <v>2</v>
      </c>
      <c r="E111" s="208"/>
      <c r="F111" s="155"/>
      <c r="G111" s="239"/>
      <c r="H111" s="239"/>
      <c r="I111" s="239"/>
      <c r="J111" s="239"/>
      <c r="K111" s="239"/>
    </row>
    <row r="112" spans="1:11" s="170" customFormat="1" ht="23.25" customHeight="1" x14ac:dyDescent="0.25">
      <c r="A112" s="253" t="s">
        <v>425</v>
      </c>
      <c r="B112" s="200" t="s">
        <v>0</v>
      </c>
      <c r="C112" s="155" t="s">
        <v>894</v>
      </c>
      <c r="D112" s="208">
        <v>10</v>
      </c>
      <c r="E112" s="512"/>
      <c r="F112" s="155"/>
      <c r="G112" s="239"/>
      <c r="H112" s="239"/>
      <c r="I112" s="239"/>
      <c r="J112" s="239" t="s">
        <v>3</v>
      </c>
      <c r="K112" s="239" t="s">
        <v>3</v>
      </c>
    </row>
    <row r="113" spans="1:11" s="170" customFormat="1" ht="17.25" customHeight="1" x14ac:dyDescent="0.25">
      <c r="A113" s="253" t="s">
        <v>426</v>
      </c>
      <c r="B113" s="200" t="s">
        <v>0</v>
      </c>
      <c r="C113" s="155" t="s">
        <v>722</v>
      </c>
      <c r="D113" s="208">
        <v>5</v>
      </c>
      <c r="E113" s="513"/>
      <c r="F113" s="155"/>
      <c r="G113" s="239"/>
      <c r="H113" s="239"/>
      <c r="I113" s="239"/>
      <c r="J113" s="239"/>
      <c r="K113" s="239"/>
    </row>
    <row r="114" spans="1:11" s="170" customFormat="1" ht="17.25" customHeight="1" x14ac:dyDescent="0.25">
      <c r="A114" s="199"/>
      <c r="B114" s="239"/>
      <c r="C114" s="252" t="s">
        <v>9</v>
      </c>
      <c r="D114" s="200">
        <f>SUM(D109+D112)</f>
        <v>30</v>
      </c>
      <c r="E114" s="456">
        <f>SUM(E109+E112)</f>
        <v>0</v>
      </c>
      <c r="F114" s="209"/>
      <c r="G114" s="239"/>
      <c r="H114" s="239"/>
      <c r="I114" s="239"/>
      <c r="J114" s="239"/>
      <c r="K114" s="239"/>
    </row>
    <row r="115" spans="1:11" s="170" customFormat="1" ht="18" customHeight="1" x14ac:dyDescent="0.25">
      <c r="A115" s="199"/>
      <c r="B115" s="239"/>
      <c r="C115" s="252"/>
      <c r="D115" s="200"/>
      <c r="E115" s="200"/>
      <c r="F115" s="209"/>
      <c r="G115" s="239"/>
      <c r="H115" s="239"/>
      <c r="I115" s="239"/>
      <c r="J115" s="239"/>
      <c r="K115" s="239"/>
    </row>
    <row r="116" spans="1:11" s="170" customFormat="1" ht="21.75" customHeight="1" x14ac:dyDescent="0.25">
      <c r="A116" s="199">
        <v>3.9</v>
      </c>
      <c r="B116" s="200"/>
      <c r="C116" s="240" t="s">
        <v>1010</v>
      </c>
      <c r="D116" s="208"/>
      <c r="E116" s="208"/>
      <c r="F116" s="155"/>
      <c r="G116" s="239"/>
      <c r="H116" s="239"/>
      <c r="I116" s="239"/>
      <c r="J116" s="239"/>
      <c r="K116" s="239"/>
    </row>
    <row r="117" spans="1:11" s="170" customFormat="1" ht="85.5" x14ac:dyDescent="0.25">
      <c r="A117" s="199" t="s">
        <v>427</v>
      </c>
      <c r="B117" s="200" t="s">
        <v>0</v>
      </c>
      <c r="C117" s="155" t="s">
        <v>1035</v>
      </c>
      <c r="D117" s="368">
        <v>20</v>
      </c>
      <c r="E117" s="511"/>
      <c r="F117" s="155"/>
      <c r="G117" s="239"/>
      <c r="H117" s="239"/>
      <c r="I117" s="239"/>
      <c r="J117" s="239"/>
      <c r="K117" s="239"/>
    </row>
    <row r="118" spans="1:11" s="245" customFormat="1" ht="42.75" customHeight="1" x14ac:dyDescent="0.25">
      <c r="A118" s="199" t="s">
        <v>428</v>
      </c>
      <c r="B118" s="241" t="s">
        <v>0</v>
      </c>
      <c r="C118" s="202" t="s">
        <v>1036</v>
      </c>
      <c r="D118" s="370">
        <v>10</v>
      </c>
      <c r="E118" s="511"/>
      <c r="F118" s="202"/>
      <c r="G118" s="244"/>
      <c r="H118" s="244"/>
      <c r="I118" s="244"/>
      <c r="J118" s="244" t="s">
        <v>3</v>
      </c>
      <c r="K118" s="244" t="s">
        <v>3</v>
      </c>
    </row>
    <row r="119" spans="1:11" s="170" customFormat="1" ht="28.5" x14ac:dyDescent="0.25">
      <c r="A119" s="199" t="s">
        <v>429</v>
      </c>
      <c r="B119" s="200" t="s">
        <v>0</v>
      </c>
      <c r="C119" s="155" t="s">
        <v>895</v>
      </c>
      <c r="D119" s="368">
        <v>5</v>
      </c>
      <c r="E119" s="511"/>
      <c r="F119" s="155"/>
      <c r="G119" s="239"/>
      <c r="H119" s="239"/>
      <c r="I119" s="239" t="s">
        <v>3</v>
      </c>
      <c r="J119" s="239"/>
      <c r="K119" s="239"/>
    </row>
    <row r="120" spans="1:11" s="170" customFormat="1" ht="28.5" x14ac:dyDescent="0.25">
      <c r="A120" s="199" t="s">
        <v>430</v>
      </c>
      <c r="B120" s="200" t="s">
        <v>0</v>
      </c>
      <c r="C120" s="155" t="s">
        <v>181</v>
      </c>
      <c r="D120" s="368">
        <v>0</v>
      </c>
      <c r="E120" s="511"/>
      <c r="F120" s="155"/>
      <c r="G120" s="239"/>
      <c r="H120" s="239"/>
      <c r="I120" s="239"/>
      <c r="J120" s="239"/>
      <c r="K120" s="239"/>
    </row>
    <row r="121" spans="1:11" s="170" customFormat="1" ht="17.25" customHeight="1" x14ac:dyDescent="0.25">
      <c r="A121" s="199"/>
      <c r="B121" s="239"/>
      <c r="C121" s="252" t="s">
        <v>9</v>
      </c>
      <c r="D121" s="200">
        <f>SUM(D117)</f>
        <v>20</v>
      </c>
      <c r="E121" s="200">
        <f>SUM(E117)</f>
        <v>0</v>
      </c>
      <c r="F121" s="209"/>
      <c r="G121" s="239"/>
      <c r="H121" s="239"/>
      <c r="I121" s="239"/>
      <c r="J121" s="239"/>
      <c r="K121" s="239"/>
    </row>
    <row r="122" spans="1:11" s="170" customFormat="1" ht="17.25" customHeight="1" x14ac:dyDescent="0.25">
      <c r="A122" s="199"/>
      <c r="B122" s="409"/>
      <c r="C122" s="252"/>
      <c r="D122" s="403"/>
      <c r="E122" s="403"/>
      <c r="F122" s="209"/>
      <c r="G122" s="409"/>
      <c r="H122" s="409"/>
      <c r="I122" s="409"/>
      <c r="J122" s="409"/>
      <c r="K122" s="409"/>
    </row>
    <row r="123" spans="1:11" s="170" customFormat="1" ht="18.75" customHeight="1" x14ac:dyDescent="0.25">
      <c r="A123" s="264">
        <v>3.1</v>
      </c>
      <c r="B123" s="200"/>
      <c r="C123" s="250" t="s">
        <v>896</v>
      </c>
      <c r="D123" s="200"/>
      <c r="E123" s="200"/>
      <c r="F123" s="155"/>
      <c r="G123" s="239"/>
      <c r="H123" s="239"/>
      <c r="I123" s="239"/>
      <c r="J123" s="239"/>
      <c r="K123" s="239"/>
    </row>
    <row r="124" spans="1:11" s="170" customFormat="1" ht="42.75" x14ac:dyDescent="0.25">
      <c r="A124" s="199" t="s">
        <v>431</v>
      </c>
      <c r="B124" s="200" t="s">
        <v>0</v>
      </c>
      <c r="C124" s="155" t="s">
        <v>1037</v>
      </c>
      <c r="D124" s="368">
        <v>25</v>
      </c>
      <c r="E124" s="509"/>
      <c r="F124" s="155"/>
      <c r="G124" s="239"/>
      <c r="H124" s="239"/>
      <c r="I124" s="239"/>
      <c r="J124" s="239"/>
      <c r="K124" s="239"/>
    </row>
    <row r="125" spans="1:11" s="170" customFormat="1" ht="42.75" x14ac:dyDescent="0.25">
      <c r="A125" s="199" t="s">
        <v>432</v>
      </c>
      <c r="B125" s="200" t="s">
        <v>0</v>
      </c>
      <c r="C125" s="155" t="s">
        <v>1038</v>
      </c>
      <c r="D125" s="368">
        <v>20</v>
      </c>
      <c r="E125" s="509"/>
      <c r="F125" s="155"/>
      <c r="G125" s="239"/>
      <c r="H125" s="239"/>
      <c r="I125" s="239"/>
      <c r="J125" s="239"/>
      <c r="K125" s="239"/>
    </row>
    <row r="126" spans="1:11" s="170" customFormat="1" ht="42" customHeight="1" x14ac:dyDescent="0.25">
      <c r="A126" s="199" t="s">
        <v>433</v>
      </c>
      <c r="B126" s="200" t="s">
        <v>0</v>
      </c>
      <c r="C126" s="155" t="s">
        <v>1039</v>
      </c>
      <c r="D126" s="368">
        <v>15</v>
      </c>
      <c r="E126" s="509"/>
      <c r="F126" s="155"/>
      <c r="G126" s="239"/>
      <c r="H126" s="239"/>
      <c r="I126" s="239"/>
      <c r="J126" s="239"/>
      <c r="K126" s="239"/>
    </row>
    <row r="127" spans="1:11" s="170" customFormat="1" ht="18.75" customHeight="1" x14ac:dyDescent="0.25">
      <c r="A127" s="199" t="s">
        <v>434</v>
      </c>
      <c r="B127" s="200" t="s">
        <v>0</v>
      </c>
      <c r="C127" s="155" t="s">
        <v>660</v>
      </c>
      <c r="D127" s="368">
        <v>10</v>
      </c>
      <c r="E127" s="509"/>
      <c r="F127" s="155"/>
      <c r="G127" s="239"/>
      <c r="H127" s="239"/>
      <c r="I127" s="239"/>
      <c r="J127" s="239"/>
      <c r="K127" s="239"/>
    </row>
    <row r="128" spans="1:11" s="170" customFormat="1" ht="22.5" customHeight="1" x14ac:dyDescent="0.25">
      <c r="A128" s="199" t="s">
        <v>435</v>
      </c>
      <c r="B128" s="200" t="s">
        <v>0</v>
      </c>
      <c r="C128" s="155" t="s">
        <v>897</v>
      </c>
      <c r="D128" s="368">
        <v>5</v>
      </c>
      <c r="E128" s="509"/>
      <c r="F128" s="155"/>
      <c r="G128" s="239"/>
      <c r="H128" s="239"/>
      <c r="I128" s="239"/>
      <c r="J128" s="239"/>
      <c r="K128" s="239"/>
    </row>
    <row r="129" spans="1:11" s="170" customFormat="1" ht="60" customHeight="1" x14ac:dyDescent="0.25">
      <c r="A129" s="199" t="s">
        <v>436</v>
      </c>
      <c r="B129" s="200" t="s">
        <v>0</v>
      </c>
      <c r="C129" s="155" t="s">
        <v>724</v>
      </c>
      <c r="D129" s="368">
        <v>0</v>
      </c>
      <c r="E129" s="509"/>
      <c r="F129" s="155"/>
      <c r="G129" s="239"/>
      <c r="H129" s="239"/>
      <c r="I129" s="239"/>
      <c r="J129" s="239"/>
      <c r="K129" s="239"/>
    </row>
    <row r="130" spans="1:11" s="170" customFormat="1" x14ac:dyDescent="0.25">
      <c r="A130" s="199"/>
      <c r="B130" s="239"/>
      <c r="C130" s="252" t="s">
        <v>9</v>
      </c>
      <c r="D130" s="200">
        <f>SUM(D124)</f>
        <v>25</v>
      </c>
      <c r="E130" s="200">
        <f>SUM(E124)</f>
        <v>0</v>
      </c>
      <c r="F130" s="209"/>
      <c r="G130" s="239"/>
      <c r="H130" s="239"/>
      <c r="I130" s="239"/>
      <c r="J130" s="239"/>
      <c r="K130" s="239"/>
    </row>
    <row r="131" spans="1:11" x14ac:dyDescent="0.25">
      <c r="A131" s="102"/>
      <c r="B131" s="103"/>
      <c r="C131" s="103"/>
      <c r="D131" s="103"/>
      <c r="E131" s="219"/>
      <c r="F131" s="103"/>
      <c r="G131" s="146"/>
      <c r="H131" s="146"/>
      <c r="I131" s="146"/>
      <c r="J131" s="146"/>
      <c r="K131" s="146"/>
    </row>
    <row r="132" spans="1:11" ht="16.5" customHeight="1" x14ac:dyDescent="0.25">
      <c r="A132" s="230">
        <v>3.11</v>
      </c>
      <c r="B132" s="126"/>
      <c r="C132" s="101" t="s">
        <v>45</v>
      </c>
      <c r="D132" s="128"/>
      <c r="E132" s="126"/>
      <c r="F132" s="101"/>
      <c r="G132" s="146"/>
      <c r="H132" s="146"/>
      <c r="I132" s="146"/>
      <c r="J132" s="146"/>
      <c r="K132" s="146"/>
    </row>
    <row r="133" spans="1:11" ht="35.25" customHeight="1" x14ac:dyDescent="0.25">
      <c r="A133" s="102" t="s">
        <v>437</v>
      </c>
      <c r="B133" s="126" t="s">
        <v>4</v>
      </c>
      <c r="C133" s="204" t="s">
        <v>1204</v>
      </c>
      <c r="D133" s="128">
        <v>5</v>
      </c>
      <c r="E133" s="128"/>
      <c r="F133" s="100"/>
      <c r="G133" s="146"/>
      <c r="H133" s="146"/>
      <c r="I133" s="146"/>
      <c r="J133" s="146" t="s">
        <v>3</v>
      </c>
      <c r="K133" s="146" t="s">
        <v>3</v>
      </c>
    </row>
    <row r="134" spans="1:11" ht="28.5" x14ac:dyDescent="0.25">
      <c r="A134" s="102" t="s">
        <v>438</v>
      </c>
      <c r="B134" s="126" t="s">
        <v>4</v>
      </c>
      <c r="C134" s="100" t="s">
        <v>898</v>
      </c>
      <c r="D134" s="128">
        <v>5</v>
      </c>
      <c r="E134" s="128"/>
      <c r="F134" s="100"/>
      <c r="G134" s="146"/>
      <c r="H134" s="146"/>
      <c r="I134" s="146"/>
      <c r="J134" s="146" t="s">
        <v>3</v>
      </c>
      <c r="K134" s="146" t="s">
        <v>3</v>
      </c>
    </row>
    <row r="135" spans="1:11" ht="28.5" x14ac:dyDescent="0.25">
      <c r="A135" s="102" t="s">
        <v>439</v>
      </c>
      <c r="B135" s="126" t="s">
        <v>4</v>
      </c>
      <c r="C135" s="100" t="s">
        <v>899</v>
      </c>
      <c r="D135" s="128" t="s">
        <v>2</v>
      </c>
      <c r="E135" s="128"/>
      <c r="F135" s="100"/>
      <c r="G135" s="146"/>
      <c r="H135" s="146"/>
      <c r="I135" s="146"/>
      <c r="J135" s="146"/>
      <c r="K135" s="146"/>
    </row>
    <row r="136" spans="1:11" ht="28.5" x14ac:dyDescent="0.25">
      <c r="A136" s="102" t="s">
        <v>440</v>
      </c>
      <c r="B136" s="126" t="s">
        <v>4</v>
      </c>
      <c r="C136" s="100" t="s">
        <v>900</v>
      </c>
      <c r="D136" s="128" t="s">
        <v>2</v>
      </c>
      <c r="E136" s="128"/>
      <c r="F136" s="100"/>
      <c r="G136" s="146"/>
      <c r="H136" s="146"/>
      <c r="I136" s="146"/>
      <c r="J136" s="146"/>
      <c r="K136" s="146"/>
    </row>
    <row r="137" spans="1:11" ht="42.75" x14ac:dyDescent="0.25">
      <c r="A137" s="102" t="s">
        <v>441</v>
      </c>
      <c r="B137" s="126" t="s">
        <v>4</v>
      </c>
      <c r="C137" s="100" t="s">
        <v>853</v>
      </c>
      <c r="D137" s="179">
        <v>5</v>
      </c>
      <c r="E137" s="128"/>
      <c r="F137" s="100"/>
      <c r="G137" s="146"/>
      <c r="H137" s="146"/>
      <c r="I137" s="146"/>
      <c r="J137" s="146"/>
      <c r="K137" s="146"/>
    </row>
    <row r="138" spans="1:11" ht="17.25" customHeight="1" x14ac:dyDescent="0.25">
      <c r="A138" s="102" t="s">
        <v>442</v>
      </c>
      <c r="B138" s="126" t="s">
        <v>4</v>
      </c>
      <c r="C138" s="100" t="s">
        <v>46</v>
      </c>
      <c r="D138" s="128">
        <v>5</v>
      </c>
      <c r="E138" s="128"/>
      <c r="F138" s="100"/>
      <c r="G138" s="146" t="s">
        <v>3</v>
      </c>
      <c r="H138" s="146" t="s">
        <v>3</v>
      </c>
      <c r="I138" s="146" t="s">
        <v>3</v>
      </c>
      <c r="J138" s="146" t="s">
        <v>3</v>
      </c>
      <c r="K138" s="146" t="s">
        <v>3</v>
      </c>
    </row>
    <row r="139" spans="1:11" ht="29.25" customHeight="1" x14ac:dyDescent="0.25">
      <c r="A139" s="102" t="s">
        <v>1094</v>
      </c>
      <c r="B139" s="126" t="s">
        <v>4</v>
      </c>
      <c r="C139" s="100" t="s">
        <v>235</v>
      </c>
      <c r="D139" s="128" t="s">
        <v>2</v>
      </c>
      <c r="E139" s="128"/>
      <c r="F139" s="100"/>
      <c r="G139" s="146"/>
      <c r="H139" s="146"/>
      <c r="I139" s="146"/>
      <c r="J139" s="146"/>
      <c r="K139" s="146"/>
    </row>
    <row r="140" spans="1:11" ht="29.25" customHeight="1" x14ac:dyDescent="0.25">
      <c r="A140" s="102" t="s">
        <v>1095</v>
      </c>
      <c r="B140" s="126" t="s">
        <v>4</v>
      </c>
      <c r="C140" s="100" t="s">
        <v>901</v>
      </c>
      <c r="D140" s="128">
        <v>10</v>
      </c>
      <c r="E140" s="490"/>
      <c r="F140" s="100"/>
      <c r="G140" s="146"/>
      <c r="H140" s="146"/>
      <c r="I140" s="146"/>
      <c r="J140" s="146"/>
      <c r="K140" s="146" t="s">
        <v>3</v>
      </c>
    </row>
    <row r="141" spans="1:11" ht="27" customHeight="1" x14ac:dyDescent="0.25">
      <c r="A141" s="102" t="s">
        <v>1096</v>
      </c>
      <c r="B141" s="126" t="s">
        <v>4</v>
      </c>
      <c r="C141" s="100" t="s">
        <v>902</v>
      </c>
      <c r="D141" s="128">
        <v>5</v>
      </c>
      <c r="E141" s="492"/>
      <c r="F141" s="101"/>
      <c r="G141" s="146"/>
      <c r="H141" s="146"/>
      <c r="I141" s="146" t="s">
        <v>3</v>
      </c>
      <c r="J141" s="146" t="s">
        <v>3</v>
      </c>
      <c r="K141" s="146"/>
    </row>
    <row r="142" spans="1:11" ht="28.5" x14ac:dyDescent="0.25">
      <c r="A142" s="102" t="s">
        <v>1097</v>
      </c>
      <c r="B142" s="126" t="s">
        <v>4</v>
      </c>
      <c r="C142" s="100" t="s">
        <v>1205</v>
      </c>
      <c r="D142" s="128">
        <v>5</v>
      </c>
      <c r="E142" s="128"/>
      <c r="F142" s="100"/>
      <c r="G142" s="146"/>
      <c r="H142" s="146"/>
      <c r="I142" s="146"/>
      <c r="J142" s="146"/>
      <c r="K142" s="146"/>
    </row>
    <row r="143" spans="1:11" ht="19.5" customHeight="1" x14ac:dyDescent="0.25">
      <c r="A143" s="102" t="s">
        <v>1098</v>
      </c>
      <c r="B143" s="126" t="s">
        <v>4</v>
      </c>
      <c r="C143" s="517" t="s">
        <v>182</v>
      </c>
      <c r="D143" s="518"/>
      <c r="E143" s="518"/>
      <c r="F143" s="518"/>
      <c r="G143" s="518"/>
      <c r="H143" s="518"/>
      <c r="I143" s="518"/>
      <c r="J143" s="518"/>
      <c r="K143" s="519"/>
    </row>
    <row r="144" spans="1:11" ht="21" customHeight="1" x14ac:dyDescent="0.25">
      <c r="A144" s="102" t="s">
        <v>1120</v>
      </c>
      <c r="B144" s="126" t="s">
        <v>4</v>
      </c>
      <c r="C144" s="100" t="s">
        <v>661</v>
      </c>
      <c r="D144" s="128">
        <v>10</v>
      </c>
      <c r="E144" s="490"/>
      <c r="F144" s="100"/>
      <c r="G144" s="146"/>
      <c r="H144" s="146"/>
      <c r="I144" s="146"/>
      <c r="J144" s="146"/>
      <c r="K144" s="146"/>
    </row>
    <row r="145" spans="1:11" ht="30.75" customHeight="1" x14ac:dyDescent="0.25">
      <c r="A145" s="102" t="s">
        <v>1099</v>
      </c>
      <c r="B145" s="126" t="s">
        <v>4</v>
      </c>
      <c r="C145" s="100" t="s">
        <v>662</v>
      </c>
      <c r="D145" s="128">
        <v>5</v>
      </c>
      <c r="E145" s="492"/>
      <c r="F145" s="100"/>
      <c r="G145" s="146"/>
      <c r="H145" s="146"/>
      <c r="I145" s="146"/>
      <c r="J145" s="146"/>
      <c r="K145" s="146"/>
    </row>
    <row r="146" spans="1:11" ht="20.25" customHeight="1" x14ac:dyDescent="0.25">
      <c r="A146" s="102" t="s">
        <v>1100</v>
      </c>
      <c r="B146" s="126" t="s">
        <v>4</v>
      </c>
      <c r="C146" s="100" t="s">
        <v>789</v>
      </c>
      <c r="D146" s="128">
        <v>5</v>
      </c>
      <c r="E146" s="128"/>
      <c r="F146" s="100"/>
      <c r="G146" s="146"/>
      <c r="H146" s="146"/>
      <c r="I146" s="146"/>
      <c r="J146" s="146"/>
      <c r="K146" s="146" t="s">
        <v>3</v>
      </c>
    </row>
    <row r="147" spans="1:11" ht="25.5" customHeight="1" x14ac:dyDescent="0.25">
      <c r="A147" s="102" t="s">
        <v>1101</v>
      </c>
      <c r="B147" s="126" t="s">
        <v>4</v>
      </c>
      <c r="C147" s="100" t="s">
        <v>727</v>
      </c>
      <c r="D147" s="128">
        <v>5</v>
      </c>
      <c r="E147" s="128"/>
      <c r="F147" s="100"/>
      <c r="G147" s="146"/>
      <c r="H147" s="146"/>
      <c r="I147" s="146"/>
      <c r="J147" s="146"/>
      <c r="K147" s="146"/>
    </row>
    <row r="148" spans="1:11" ht="21" customHeight="1" x14ac:dyDescent="0.25">
      <c r="A148" s="102" t="s">
        <v>1102</v>
      </c>
      <c r="B148" s="126" t="s">
        <v>4</v>
      </c>
      <c r="C148" s="100" t="s">
        <v>903</v>
      </c>
      <c r="D148" s="128">
        <v>5</v>
      </c>
      <c r="E148" s="128"/>
      <c r="F148" s="100"/>
      <c r="G148" s="146"/>
      <c r="H148" s="146"/>
      <c r="I148" s="146"/>
      <c r="J148" s="146"/>
      <c r="K148" s="146"/>
    </row>
    <row r="149" spans="1:11" ht="27.75" customHeight="1" x14ac:dyDescent="0.25">
      <c r="A149" s="102" t="s">
        <v>1103</v>
      </c>
      <c r="B149" s="126" t="s">
        <v>4</v>
      </c>
      <c r="C149" s="100" t="s">
        <v>183</v>
      </c>
      <c r="D149" s="128" t="s">
        <v>2</v>
      </c>
      <c r="E149" s="128"/>
      <c r="F149" s="100"/>
      <c r="G149" s="146"/>
      <c r="H149" s="146"/>
      <c r="I149" s="146"/>
      <c r="J149" s="146"/>
      <c r="K149" s="146"/>
    </row>
    <row r="150" spans="1:11" ht="44.25" customHeight="1" x14ac:dyDescent="0.25">
      <c r="A150" s="102" t="s">
        <v>1104</v>
      </c>
      <c r="B150" s="126" t="s">
        <v>4</v>
      </c>
      <c r="C150" s="100" t="s">
        <v>663</v>
      </c>
      <c r="D150" s="128">
        <v>10</v>
      </c>
      <c r="E150" s="506"/>
      <c r="F150" s="100"/>
      <c r="G150" s="146"/>
      <c r="H150" s="146"/>
      <c r="I150" s="146"/>
      <c r="J150" s="146"/>
      <c r="K150" s="146"/>
    </row>
    <row r="151" spans="1:11" ht="19.5" customHeight="1" x14ac:dyDescent="0.25">
      <c r="A151" s="102" t="s">
        <v>1105</v>
      </c>
      <c r="B151" s="126" t="s">
        <v>4</v>
      </c>
      <c r="C151" s="100" t="s">
        <v>184</v>
      </c>
      <c r="D151" s="128">
        <v>5</v>
      </c>
      <c r="E151" s="508"/>
      <c r="F151" s="101"/>
      <c r="G151" s="146"/>
      <c r="H151" s="146"/>
      <c r="I151" s="146"/>
      <c r="J151" s="146"/>
      <c r="K151" s="146"/>
    </row>
    <row r="152" spans="1:11" ht="19.5" customHeight="1" x14ac:dyDescent="0.25">
      <c r="A152" s="102" t="s">
        <v>1106</v>
      </c>
      <c r="B152" s="126" t="s">
        <v>4</v>
      </c>
      <c r="C152" s="100" t="s">
        <v>664</v>
      </c>
      <c r="D152" s="128">
        <v>10</v>
      </c>
      <c r="E152" s="506"/>
      <c r="F152" s="101"/>
      <c r="G152" s="146"/>
      <c r="H152" s="146"/>
      <c r="I152" s="146"/>
      <c r="J152" s="146"/>
      <c r="K152" s="146"/>
    </row>
    <row r="153" spans="1:11" ht="19.5" customHeight="1" x14ac:dyDescent="0.25">
      <c r="A153" s="102" t="s">
        <v>1107</v>
      </c>
      <c r="B153" s="126" t="s">
        <v>4</v>
      </c>
      <c r="C153" s="100" t="s">
        <v>665</v>
      </c>
      <c r="D153" s="128">
        <v>5</v>
      </c>
      <c r="E153" s="508"/>
      <c r="F153" s="101"/>
      <c r="G153" s="146"/>
      <c r="H153" s="146"/>
      <c r="I153" s="146"/>
      <c r="J153" s="146"/>
      <c r="K153" s="146"/>
    </row>
    <row r="154" spans="1:11" ht="29.25" customHeight="1" x14ac:dyDescent="0.25">
      <c r="A154" s="102" t="s">
        <v>1108</v>
      </c>
      <c r="B154" s="126" t="s">
        <v>4</v>
      </c>
      <c r="C154" s="100" t="s">
        <v>667</v>
      </c>
      <c r="D154" s="128">
        <v>10</v>
      </c>
      <c r="E154" s="506"/>
      <c r="F154" s="101"/>
      <c r="G154" s="146"/>
      <c r="H154" s="146"/>
      <c r="I154" s="146"/>
      <c r="J154" s="146"/>
      <c r="K154" s="146" t="s">
        <v>3</v>
      </c>
    </row>
    <row r="155" spans="1:11" ht="29.25" customHeight="1" x14ac:dyDescent="0.25">
      <c r="A155" s="102" t="s">
        <v>1109</v>
      </c>
      <c r="B155" s="126" t="s">
        <v>4</v>
      </c>
      <c r="C155" s="100" t="s">
        <v>668</v>
      </c>
      <c r="D155" s="128">
        <v>5</v>
      </c>
      <c r="E155" s="508"/>
      <c r="F155" s="101"/>
      <c r="G155" s="146"/>
      <c r="H155" s="146"/>
      <c r="I155" s="146"/>
      <c r="J155" s="146" t="s">
        <v>3</v>
      </c>
      <c r="K155" s="146"/>
    </row>
    <row r="156" spans="1:11" ht="27.75" customHeight="1" x14ac:dyDescent="0.25">
      <c r="A156" s="102" t="s">
        <v>904</v>
      </c>
      <c r="B156" s="126" t="s">
        <v>4</v>
      </c>
      <c r="C156" s="100" t="s">
        <v>47</v>
      </c>
      <c r="D156" s="128">
        <v>10</v>
      </c>
      <c r="E156" s="506"/>
      <c r="F156" s="101"/>
      <c r="G156" s="146"/>
      <c r="H156" s="146"/>
      <c r="I156" s="146"/>
      <c r="J156" s="146"/>
      <c r="K156" s="146"/>
    </row>
    <row r="157" spans="1:11" ht="19.5" customHeight="1" x14ac:dyDescent="0.25">
      <c r="A157" s="102" t="s">
        <v>906</v>
      </c>
      <c r="B157" s="126" t="s">
        <v>4</v>
      </c>
      <c r="C157" s="100" t="s">
        <v>666</v>
      </c>
      <c r="D157" s="128">
        <v>5</v>
      </c>
      <c r="E157" s="508"/>
      <c r="F157" s="100"/>
      <c r="G157" s="146"/>
      <c r="H157" s="146"/>
      <c r="I157" s="146"/>
      <c r="J157" s="146"/>
      <c r="K157" s="146"/>
    </row>
    <row r="158" spans="1:11" ht="42.75" x14ac:dyDescent="0.25">
      <c r="A158" s="516" t="s">
        <v>908</v>
      </c>
      <c r="B158" s="506" t="s">
        <v>4</v>
      </c>
      <c r="C158" s="101" t="s">
        <v>669</v>
      </c>
      <c r="D158" s="490" t="s">
        <v>2</v>
      </c>
      <c r="E158" s="490"/>
      <c r="F158" s="100"/>
      <c r="G158" s="146"/>
      <c r="H158" s="146"/>
      <c r="I158" s="146"/>
      <c r="J158" s="146"/>
      <c r="K158" s="146"/>
    </row>
    <row r="159" spans="1:11" ht="28.5" x14ac:dyDescent="0.25">
      <c r="A159" s="516"/>
      <c r="B159" s="507"/>
      <c r="C159" s="100" t="s">
        <v>185</v>
      </c>
      <c r="D159" s="491"/>
      <c r="E159" s="491"/>
      <c r="F159" s="100"/>
      <c r="G159" s="146"/>
      <c r="H159" s="146"/>
      <c r="I159" s="146"/>
      <c r="J159" s="146"/>
      <c r="K159" s="146"/>
    </row>
    <row r="160" spans="1:11" x14ac:dyDescent="0.25">
      <c r="A160" s="516"/>
      <c r="B160" s="507"/>
      <c r="C160" s="100" t="s">
        <v>186</v>
      </c>
      <c r="D160" s="491"/>
      <c r="E160" s="491"/>
      <c r="F160" s="100"/>
      <c r="G160" s="146"/>
      <c r="H160" s="146"/>
      <c r="I160" s="146"/>
      <c r="J160" s="146"/>
      <c r="K160" s="146"/>
    </row>
    <row r="161" spans="1:11" x14ac:dyDescent="0.25">
      <c r="A161" s="516"/>
      <c r="B161" s="507"/>
      <c r="C161" s="100" t="s">
        <v>187</v>
      </c>
      <c r="D161" s="491"/>
      <c r="E161" s="491"/>
      <c r="F161" s="100"/>
      <c r="G161" s="146"/>
      <c r="H161" s="146"/>
      <c r="I161" s="146"/>
      <c r="J161" s="146"/>
      <c r="K161" s="146"/>
    </row>
    <row r="162" spans="1:11" ht="28.5" x14ac:dyDescent="0.25">
      <c r="A162" s="516"/>
      <c r="B162" s="507"/>
      <c r="C162" s="100" t="s">
        <v>236</v>
      </c>
      <c r="D162" s="491"/>
      <c r="E162" s="491"/>
      <c r="F162" s="100"/>
      <c r="G162" s="146"/>
      <c r="H162" s="146"/>
      <c r="I162" s="146"/>
      <c r="J162" s="146"/>
      <c r="K162" s="146"/>
    </row>
    <row r="163" spans="1:11" ht="15.75" customHeight="1" x14ac:dyDescent="0.25">
      <c r="A163" s="516"/>
      <c r="B163" s="507"/>
      <c r="C163" s="100" t="s">
        <v>188</v>
      </c>
      <c r="D163" s="491"/>
      <c r="E163" s="491"/>
      <c r="F163" s="100"/>
      <c r="G163" s="146"/>
      <c r="H163" s="146"/>
      <c r="I163" s="146"/>
      <c r="J163" s="146"/>
      <c r="K163" s="146"/>
    </row>
    <row r="164" spans="1:11" ht="15.75" customHeight="1" x14ac:dyDescent="0.25">
      <c r="A164" s="516"/>
      <c r="B164" s="507"/>
      <c r="C164" s="100" t="s">
        <v>189</v>
      </c>
      <c r="D164" s="491"/>
      <c r="E164" s="491"/>
      <c r="F164" s="100"/>
      <c r="G164" s="146"/>
      <c r="H164" s="146"/>
      <c r="I164" s="146"/>
      <c r="J164" s="146"/>
      <c r="K164" s="146"/>
    </row>
    <row r="165" spans="1:11" ht="15.75" customHeight="1" x14ac:dyDescent="0.25">
      <c r="A165" s="516"/>
      <c r="B165" s="507"/>
      <c r="C165" s="139" t="s">
        <v>237</v>
      </c>
      <c r="D165" s="491"/>
      <c r="E165" s="491"/>
      <c r="F165" s="139"/>
      <c r="G165" s="222"/>
      <c r="H165" s="222"/>
      <c r="I165" s="222"/>
      <c r="J165" s="222"/>
      <c r="K165" s="222"/>
    </row>
    <row r="166" spans="1:11" ht="15.75" customHeight="1" x14ac:dyDescent="0.25">
      <c r="A166" s="516"/>
      <c r="B166" s="507"/>
      <c r="C166" s="131" t="s">
        <v>190</v>
      </c>
      <c r="D166" s="491"/>
      <c r="E166" s="491"/>
      <c r="F166" s="131"/>
      <c r="G166" s="157"/>
      <c r="H166" s="157"/>
      <c r="I166" s="157"/>
      <c r="J166" s="157"/>
      <c r="K166" s="157"/>
    </row>
    <row r="167" spans="1:11" ht="15.75" customHeight="1" x14ac:dyDescent="0.25">
      <c r="A167" s="516"/>
      <c r="B167" s="507"/>
      <c r="C167" s="100" t="s">
        <v>191</v>
      </c>
      <c r="D167" s="491"/>
      <c r="E167" s="491"/>
      <c r="F167" s="131"/>
      <c r="G167" s="157"/>
      <c r="H167" s="157"/>
      <c r="I167" s="157"/>
      <c r="J167" s="157"/>
      <c r="K167" s="157"/>
    </row>
    <row r="168" spans="1:11" ht="15.75" customHeight="1" x14ac:dyDescent="0.25">
      <c r="A168" s="516"/>
      <c r="B168" s="507"/>
      <c r="C168" s="100" t="s">
        <v>192</v>
      </c>
      <c r="D168" s="491"/>
      <c r="E168" s="491"/>
      <c r="F168" s="100"/>
      <c r="G168" s="146"/>
      <c r="H168" s="146"/>
      <c r="I168" s="146"/>
      <c r="J168" s="146"/>
      <c r="K168" s="146"/>
    </row>
    <row r="169" spans="1:11" ht="15.75" customHeight="1" x14ac:dyDescent="0.25">
      <c r="A169" s="516"/>
      <c r="B169" s="507"/>
      <c r="C169" s="100" t="s">
        <v>193</v>
      </c>
      <c r="D169" s="491"/>
      <c r="E169" s="491"/>
      <c r="F169" s="100"/>
      <c r="G169" s="146"/>
      <c r="H169" s="146"/>
      <c r="I169" s="146"/>
      <c r="J169" s="146"/>
      <c r="K169" s="146"/>
    </row>
    <row r="170" spans="1:11" s="134" customFormat="1" ht="15.75" customHeight="1" x14ac:dyDescent="0.25">
      <c r="A170" s="516"/>
      <c r="B170" s="507"/>
      <c r="C170" s="131" t="s">
        <v>194</v>
      </c>
      <c r="D170" s="491"/>
      <c r="E170" s="491"/>
      <c r="F170" s="131"/>
      <c r="G170" s="157"/>
      <c r="H170" s="157"/>
      <c r="I170" s="157"/>
      <c r="J170" s="157"/>
      <c r="K170" s="157"/>
    </row>
    <row r="171" spans="1:11" ht="15.75" customHeight="1" x14ac:dyDescent="0.25">
      <c r="A171" s="329" t="s">
        <v>909</v>
      </c>
      <c r="B171" s="507"/>
      <c r="C171" s="100" t="s">
        <v>808</v>
      </c>
      <c r="D171" s="128">
        <v>5</v>
      </c>
      <c r="E171" s="100"/>
      <c r="F171" s="100"/>
      <c r="G171" s="146"/>
      <c r="H171" s="146"/>
      <c r="I171" s="146"/>
      <c r="J171" s="146"/>
      <c r="K171" s="146"/>
    </row>
    <row r="172" spans="1:11" s="170" customFormat="1" ht="17.25" customHeight="1" x14ac:dyDescent="0.25">
      <c r="A172" s="231" t="s">
        <v>1110</v>
      </c>
      <c r="B172" s="507"/>
      <c r="C172" s="202" t="s">
        <v>905</v>
      </c>
      <c r="D172" s="242">
        <v>20</v>
      </c>
      <c r="E172" s="520"/>
      <c r="F172" s="202"/>
      <c r="G172" s="244"/>
      <c r="H172" s="244"/>
      <c r="I172" s="244"/>
      <c r="J172" s="244"/>
      <c r="K172" s="244"/>
    </row>
    <row r="173" spans="1:11" s="245" customFormat="1" ht="85.5" x14ac:dyDescent="0.25">
      <c r="A173" s="265" t="s">
        <v>1111</v>
      </c>
      <c r="B173" s="507"/>
      <c r="C173" s="155" t="s">
        <v>907</v>
      </c>
      <c r="D173" s="208">
        <v>15</v>
      </c>
      <c r="E173" s="520"/>
      <c r="F173" s="193"/>
      <c r="G173" s="239"/>
      <c r="H173" s="239"/>
      <c r="I173" s="239"/>
      <c r="J173" s="239"/>
      <c r="K173" s="239"/>
    </row>
    <row r="174" spans="1:11" s="245" customFormat="1" ht="17.25" customHeight="1" x14ac:dyDescent="0.25">
      <c r="A174" s="265" t="s">
        <v>1121</v>
      </c>
      <c r="B174" s="507"/>
      <c r="C174" s="155" t="s">
        <v>725</v>
      </c>
      <c r="D174" s="208">
        <v>10</v>
      </c>
      <c r="E174" s="520"/>
      <c r="F174" s="240"/>
      <c r="G174" s="239"/>
      <c r="H174" s="239"/>
      <c r="I174" s="239"/>
      <c r="J174" s="239"/>
      <c r="K174" s="239"/>
    </row>
    <row r="175" spans="1:11" s="170" customFormat="1" ht="17.25" customHeight="1" x14ac:dyDescent="0.25">
      <c r="A175" s="265" t="s">
        <v>1122</v>
      </c>
      <c r="B175" s="507"/>
      <c r="C175" s="155" t="s">
        <v>726</v>
      </c>
      <c r="D175" s="208">
        <v>5</v>
      </c>
      <c r="E175" s="520"/>
      <c r="F175" s="240"/>
      <c r="G175" s="239"/>
      <c r="H175" s="239"/>
      <c r="I175" s="239"/>
      <c r="J175" s="239"/>
      <c r="K175" s="239"/>
    </row>
    <row r="176" spans="1:11" ht="29.25" customHeight="1" x14ac:dyDescent="0.25">
      <c r="A176" s="265" t="s">
        <v>1123</v>
      </c>
      <c r="B176" s="507"/>
      <c r="C176" s="131" t="s">
        <v>1206</v>
      </c>
      <c r="D176" s="132">
        <v>10</v>
      </c>
      <c r="E176" s="186"/>
      <c r="F176" s="131"/>
      <c r="G176" s="157"/>
      <c r="H176" s="157"/>
      <c r="I176" s="157"/>
      <c r="J176" s="157"/>
      <c r="K176" s="157"/>
    </row>
    <row r="177" spans="1:11" ht="48.75" customHeight="1" x14ac:dyDescent="0.25">
      <c r="A177" s="265" t="s">
        <v>1124</v>
      </c>
      <c r="B177" s="507"/>
      <c r="C177" s="210" t="s">
        <v>910</v>
      </c>
      <c r="D177" s="128">
        <v>5</v>
      </c>
      <c r="E177" s="126"/>
      <c r="F177" s="101"/>
      <c r="G177" s="146"/>
      <c r="H177" s="146"/>
      <c r="I177" s="146"/>
      <c r="J177" s="146"/>
      <c r="K177" s="146"/>
    </row>
    <row r="178" spans="1:11" ht="15.75" customHeight="1" x14ac:dyDescent="0.25">
      <c r="A178" s="102"/>
      <c r="B178" s="508"/>
      <c r="C178" s="136" t="s">
        <v>9</v>
      </c>
      <c r="D178" s="126">
        <f>SUM(D177+D176+D172+D171+D156+D154+D152+D150+D148+D147+D146+D144+D142+D140+D138+D137+D134+D133)</f>
        <v>140</v>
      </c>
      <c r="E178" s="126">
        <f>SUM(E177+E176+E172+E171+E156+E154+E152+E150+E148+E147+E146+E144+E142+E140+E138+E137+E134+E133)</f>
        <v>0</v>
      </c>
      <c r="F178" s="100"/>
      <c r="G178" s="146"/>
      <c r="H178" s="146"/>
      <c r="I178" s="146"/>
      <c r="J178" s="146"/>
      <c r="K178" s="146"/>
    </row>
    <row r="179" spans="1:11" ht="15.75" customHeight="1" x14ac:dyDescent="0.25">
      <c r="A179" s="102"/>
      <c r="B179" s="414"/>
      <c r="C179" s="136"/>
      <c r="D179" s="126"/>
      <c r="E179" s="126"/>
      <c r="F179" s="100"/>
      <c r="G179" s="146"/>
      <c r="H179" s="146"/>
      <c r="I179" s="146"/>
      <c r="J179" s="146"/>
      <c r="K179" s="146"/>
    </row>
    <row r="180" spans="1:11" ht="18" customHeight="1" x14ac:dyDescent="0.25">
      <c r="A180" s="102">
        <v>3.12</v>
      </c>
      <c r="B180" s="126"/>
      <c r="C180" s="101" t="s">
        <v>48</v>
      </c>
      <c r="D180" s="128"/>
      <c r="E180" s="126"/>
      <c r="F180" s="101"/>
      <c r="G180" s="146"/>
      <c r="H180" s="146"/>
      <c r="I180" s="146"/>
      <c r="J180" s="146"/>
      <c r="K180" s="146"/>
    </row>
    <row r="181" spans="1:11" s="134" customFormat="1" ht="42.75" x14ac:dyDescent="0.25">
      <c r="A181" s="102" t="s">
        <v>443</v>
      </c>
      <c r="B181" s="126" t="s">
        <v>4</v>
      </c>
      <c r="C181" s="100" t="s">
        <v>195</v>
      </c>
      <c r="D181" s="128" t="s">
        <v>2</v>
      </c>
      <c r="E181" s="128"/>
      <c r="F181" s="100"/>
      <c r="G181" s="146"/>
      <c r="H181" s="146"/>
      <c r="I181" s="146"/>
      <c r="J181" s="146"/>
      <c r="K181" s="146"/>
    </row>
    <row r="182" spans="1:11" s="134" customFormat="1" ht="88.5" customHeight="1" x14ac:dyDescent="0.25">
      <c r="A182" s="102" t="s">
        <v>444</v>
      </c>
      <c r="B182" s="126" t="s">
        <v>4</v>
      </c>
      <c r="C182" s="100" t="s">
        <v>1040</v>
      </c>
      <c r="D182" s="128">
        <v>20</v>
      </c>
      <c r="E182" s="490"/>
      <c r="F182" s="100"/>
      <c r="G182" s="146"/>
      <c r="H182" s="146"/>
      <c r="I182" s="146"/>
      <c r="J182" s="146"/>
      <c r="K182" s="146"/>
    </row>
    <row r="183" spans="1:11" ht="59.25" customHeight="1" x14ac:dyDescent="0.25">
      <c r="A183" s="102" t="s">
        <v>445</v>
      </c>
      <c r="B183" s="126" t="s">
        <v>4</v>
      </c>
      <c r="C183" s="100" t="s">
        <v>1041</v>
      </c>
      <c r="D183" s="128">
        <v>15</v>
      </c>
      <c r="E183" s="491"/>
      <c r="F183" s="100"/>
      <c r="G183" s="146"/>
      <c r="H183" s="146"/>
      <c r="I183" s="146"/>
      <c r="J183" s="146"/>
      <c r="K183" s="146"/>
    </row>
    <row r="184" spans="1:11" ht="63.75" customHeight="1" x14ac:dyDescent="0.25">
      <c r="A184" s="102" t="s">
        <v>446</v>
      </c>
      <c r="B184" s="126" t="s">
        <v>4</v>
      </c>
      <c r="C184" s="100" t="s">
        <v>911</v>
      </c>
      <c r="D184" s="128">
        <v>10</v>
      </c>
      <c r="E184" s="491"/>
      <c r="F184" s="100"/>
      <c r="G184" s="146"/>
      <c r="H184" s="146"/>
      <c r="I184" s="146"/>
      <c r="J184" s="146"/>
      <c r="K184" s="146"/>
    </row>
    <row r="185" spans="1:11" ht="29.25" customHeight="1" x14ac:dyDescent="0.25">
      <c r="A185" s="102" t="s">
        <v>447</v>
      </c>
      <c r="B185" s="126" t="s">
        <v>4</v>
      </c>
      <c r="C185" s="100" t="s">
        <v>196</v>
      </c>
      <c r="D185" s="128">
        <v>5</v>
      </c>
      <c r="E185" s="491"/>
      <c r="F185" s="101"/>
      <c r="G185" s="146"/>
      <c r="H185" s="146"/>
      <c r="I185" s="146"/>
      <c r="J185" s="146"/>
      <c r="K185" s="146"/>
    </row>
    <row r="186" spans="1:11" ht="16.5" customHeight="1" x14ac:dyDescent="0.25">
      <c r="A186" s="102" t="s">
        <v>448</v>
      </c>
      <c r="B186" s="126" t="s">
        <v>4</v>
      </c>
      <c r="C186" s="100" t="s">
        <v>197</v>
      </c>
      <c r="D186" s="128">
        <v>0</v>
      </c>
      <c r="E186" s="492"/>
      <c r="F186" s="101"/>
      <c r="G186" s="146"/>
      <c r="H186" s="146"/>
      <c r="I186" s="146"/>
      <c r="J186" s="146"/>
      <c r="K186" s="146"/>
    </row>
    <row r="187" spans="1:11" x14ac:dyDescent="0.25">
      <c r="A187" s="102"/>
      <c r="B187" s="126"/>
      <c r="C187" s="136" t="s">
        <v>9</v>
      </c>
      <c r="D187" s="126">
        <f>SUM(D182)</f>
        <v>20</v>
      </c>
      <c r="E187" s="126">
        <f>SUM(E182)</f>
        <v>0</v>
      </c>
      <c r="F187" s="100"/>
      <c r="G187" s="146"/>
      <c r="H187" s="146"/>
      <c r="I187" s="146"/>
      <c r="J187" s="146"/>
      <c r="K187" s="146"/>
    </row>
    <row r="188" spans="1:11" ht="16.5" customHeight="1" x14ac:dyDescent="0.25">
      <c r="A188" s="99">
        <v>3.13</v>
      </c>
      <c r="B188" s="232"/>
      <c r="C188" s="101" t="s">
        <v>49</v>
      </c>
      <c r="D188" s="126"/>
      <c r="E188" s="126"/>
      <c r="F188" s="101"/>
      <c r="G188" s="146"/>
      <c r="H188" s="146"/>
      <c r="I188" s="146"/>
      <c r="J188" s="146"/>
      <c r="K188" s="146"/>
    </row>
    <row r="189" spans="1:11" ht="90.75" customHeight="1" x14ac:dyDescent="0.25">
      <c r="A189" s="102" t="s">
        <v>449</v>
      </c>
      <c r="B189" s="126" t="s">
        <v>0</v>
      </c>
      <c r="C189" s="100" t="s">
        <v>792</v>
      </c>
      <c r="D189" s="128">
        <v>25</v>
      </c>
      <c r="E189" s="506"/>
      <c r="F189" s="101"/>
      <c r="G189" s="146"/>
      <c r="H189" s="146"/>
      <c r="I189" s="146"/>
      <c r="J189" s="146"/>
      <c r="K189" s="146"/>
    </row>
    <row r="190" spans="1:11" ht="67.5" customHeight="1" x14ac:dyDescent="0.25">
      <c r="A190" s="102" t="s">
        <v>450</v>
      </c>
      <c r="B190" s="126" t="s">
        <v>0</v>
      </c>
      <c r="C190" s="100" t="s">
        <v>793</v>
      </c>
      <c r="D190" s="128">
        <v>20</v>
      </c>
      <c r="E190" s="507"/>
      <c r="F190" s="100"/>
      <c r="G190" s="146"/>
      <c r="H190" s="146"/>
      <c r="I190" s="146"/>
      <c r="J190" s="146" t="s">
        <v>3</v>
      </c>
      <c r="K190" s="146" t="s">
        <v>3</v>
      </c>
    </row>
    <row r="191" spans="1:11" ht="68.25" customHeight="1" x14ac:dyDescent="0.25">
      <c r="A191" s="102" t="s">
        <v>671</v>
      </c>
      <c r="B191" s="126" t="s">
        <v>0</v>
      </c>
      <c r="C191" s="100" t="s">
        <v>794</v>
      </c>
      <c r="D191" s="128">
        <v>15</v>
      </c>
      <c r="E191" s="507"/>
      <c r="F191" s="100"/>
      <c r="G191" s="146" t="s">
        <v>3</v>
      </c>
      <c r="H191" s="146" t="s">
        <v>3</v>
      </c>
      <c r="I191" s="146" t="s">
        <v>3</v>
      </c>
      <c r="J191" s="146"/>
      <c r="K191" s="146"/>
    </row>
    <row r="192" spans="1:11" ht="64.5" customHeight="1" x14ac:dyDescent="0.25">
      <c r="A192" s="102" t="s">
        <v>1112</v>
      </c>
      <c r="B192" s="126" t="s">
        <v>0</v>
      </c>
      <c r="C192" s="100" t="s">
        <v>198</v>
      </c>
      <c r="D192" s="128">
        <v>10</v>
      </c>
      <c r="E192" s="507"/>
      <c r="F192" s="101"/>
      <c r="G192" s="146"/>
      <c r="H192" s="146"/>
      <c r="I192" s="146"/>
      <c r="J192" s="146"/>
      <c r="K192" s="146"/>
    </row>
    <row r="193" spans="1:12" ht="47.25" customHeight="1" x14ac:dyDescent="0.25">
      <c r="A193" s="102" t="s">
        <v>1113</v>
      </c>
      <c r="B193" s="126" t="s">
        <v>0</v>
      </c>
      <c r="C193" s="100" t="s">
        <v>199</v>
      </c>
      <c r="D193" s="128">
        <v>5</v>
      </c>
      <c r="E193" s="507"/>
      <c r="F193" s="101"/>
      <c r="G193" s="146"/>
      <c r="H193" s="146"/>
      <c r="I193" s="146"/>
      <c r="J193" s="146"/>
      <c r="K193" s="146"/>
    </row>
    <row r="194" spans="1:12" ht="63.75" customHeight="1" x14ac:dyDescent="0.25">
      <c r="A194" s="102" t="s">
        <v>1114</v>
      </c>
      <c r="B194" s="126" t="s">
        <v>0</v>
      </c>
      <c r="C194" s="100" t="s">
        <v>200</v>
      </c>
      <c r="D194" s="128">
        <v>0</v>
      </c>
      <c r="E194" s="508"/>
      <c r="F194" s="101"/>
      <c r="G194" s="146"/>
      <c r="H194" s="146"/>
      <c r="I194" s="146"/>
      <c r="J194" s="146"/>
      <c r="K194" s="146"/>
    </row>
    <row r="195" spans="1:12" ht="18" customHeight="1" x14ac:dyDescent="0.25">
      <c r="A195" s="102"/>
      <c r="B195" s="126"/>
      <c r="C195" s="136" t="s">
        <v>9</v>
      </c>
      <c r="D195" s="126">
        <f>SUM(D189)</f>
        <v>25</v>
      </c>
      <c r="E195" s="126">
        <f>SUM(E189)</f>
        <v>0</v>
      </c>
      <c r="F195" s="100"/>
      <c r="G195" s="146"/>
      <c r="H195" s="146"/>
      <c r="I195" s="146"/>
      <c r="J195" s="146"/>
      <c r="K195" s="146"/>
    </row>
    <row r="196" spans="1:12" s="170" customFormat="1" ht="15.75" customHeight="1" x14ac:dyDescent="0.25">
      <c r="A196" s="199">
        <v>3.14</v>
      </c>
      <c r="B196" s="397"/>
      <c r="C196" s="399" t="s">
        <v>1207</v>
      </c>
      <c r="D196" s="209"/>
      <c r="E196" s="398"/>
      <c r="F196" s="209"/>
      <c r="G196" s="397"/>
      <c r="H196" s="397"/>
      <c r="I196" s="397"/>
      <c r="J196" s="397"/>
      <c r="K196" s="397"/>
    </row>
    <row r="197" spans="1:12" s="166" customFormat="1" ht="42.75" x14ac:dyDescent="0.25">
      <c r="A197" s="238" t="s">
        <v>1115</v>
      </c>
      <c r="B197" s="395" t="s">
        <v>4</v>
      </c>
      <c r="C197" s="196" t="s">
        <v>1195</v>
      </c>
      <c r="D197" s="400">
        <v>20</v>
      </c>
      <c r="E197" s="514"/>
      <c r="F197" s="396"/>
      <c r="G197" s="401"/>
      <c r="H197" s="401"/>
      <c r="I197" s="401"/>
      <c r="J197" s="402"/>
      <c r="K197" s="402"/>
    </row>
    <row r="198" spans="1:12" s="166" customFormat="1" ht="42.75" x14ac:dyDescent="0.25">
      <c r="A198" s="238" t="s">
        <v>1116</v>
      </c>
      <c r="B198" s="320" t="s">
        <v>4</v>
      </c>
      <c r="C198" s="196" t="s">
        <v>1196</v>
      </c>
      <c r="D198" s="400">
        <v>10</v>
      </c>
      <c r="E198" s="514"/>
      <c r="F198" s="396"/>
      <c r="G198" s="401"/>
      <c r="H198" s="401"/>
      <c r="I198" s="401"/>
      <c r="J198" s="402"/>
      <c r="K198" s="402"/>
    </row>
    <row r="199" spans="1:12" s="166" customFormat="1" ht="28.5" x14ac:dyDescent="0.25">
      <c r="A199" s="238" t="s">
        <v>1117</v>
      </c>
      <c r="B199" s="395" t="s">
        <v>4</v>
      </c>
      <c r="C199" s="196" t="s">
        <v>1159</v>
      </c>
      <c r="D199" s="400">
        <v>5</v>
      </c>
      <c r="E199" s="514"/>
      <c r="F199" s="396"/>
      <c r="G199" s="401"/>
      <c r="H199" s="401"/>
      <c r="I199" s="401"/>
      <c r="J199" s="402"/>
      <c r="K199" s="402"/>
    </row>
    <row r="200" spans="1:12" s="166" customFormat="1" x14ac:dyDescent="0.25">
      <c r="A200" s="238" t="s">
        <v>1208</v>
      </c>
      <c r="B200" s="395" t="s">
        <v>4</v>
      </c>
      <c r="C200" s="196" t="s">
        <v>1160</v>
      </c>
      <c r="D200" s="400">
        <v>10</v>
      </c>
      <c r="E200" s="400"/>
      <c r="F200" s="396"/>
      <c r="G200" s="401"/>
      <c r="H200" s="401"/>
      <c r="I200" s="401"/>
      <c r="J200" s="402"/>
      <c r="K200" s="402"/>
    </row>
    <row r="201" spans="1:12" s="166" customFormat="1" x14ac:dyDescent="0.25">
      <c r="A201" s="415"/>
      <c r="B201" s="416"/>
      <c r="C201" s="262" t="s">
        <v>62</v>
      </c>
      <c r="D201" s="417">
        <f>SUM(D197+D200)</f>
        <v>30</v>
      </c>
      <c r="E201" s="417">
        <f>SUM(E197+E200)</f>
        <v>0</v>
      </c>
      <c r="F201" s="418"/>
      <c r="G201" s="419"/>
      <c r="H201" s="419"/>
      <c r="I201" s="419"/>
      <c r="J201" s="420"/>
      <c r="K201" s="420"/>
    </row>
    <row r="202" spans="1:12" s="166" customFormat="1" x14ac:dyDescent="0.25">
      <c r="A202" s="156"/>
      <c r="B202" s="177"/>
      <c r="C202" s="136"/>
      <c r="D202" s="304"/>
      <c r="E202" s="304"/>
      <c r="F202" s="302"/>
      <c r="G202" s="421"/>
      <c r="H202" s="421"/>
      <c r="I202" s="421"/>
      <c r="J202" s="422"/>
      <c r="K202" s="422"/>
    </row>
    <row r="203" spans="1:12" ht="18" customHeight="1" x14ac:dyDescent="0.25">
      <c r="A203" s="102">
        <v>3.15</v>
      </c>
      <c r="B203" s="126"/>
      <c r="C203" s="101" t="s">
        <v>50</v>
      </c>
      <c r="D203" s="128"/>
      <c r="E203" s="128"/>
      <c r="F203" s="100"/>
      <c r="G203" s="146"/>
      <c r="H203" s="146"/>
      <c r="I203" s="146"/>
      <c r="J203" s="146"/>
      <c r="K203" s="146"/>
    </row>
    <row r="204" spans="1:12" ht="105.75" customHeight="1" x14ac:dyDescent="0.25">
      <c r="A204" s="102" t="s">
        <v>1209</v>
      </c>
      <c r="B204" s="126" t="s">
        <v>4</v>
      </c>
      <c r="C204" s="100" t="s">
        <v>795</v>
      </c>
      <c r="D204" s="128">
        <v>20</v>
      </c>
      <c r="E204" s="490"/>
      <c r="F204" s="100"/>
      <c r="G204" s="146"/>
      <c r="H204" s="146"/>
      <c r="I204" s="146"/>
      <c r="J204" s="146"/>
      <c r="K204" s="146" t="s">
        <v>3</v>
      </c>
    </row>
    <row r="205" spans="1:12" ht="47.25" customHeight="1" x14ac:dyDescent="0.25">
      <c r="A205" s="102" t="s">
        <v>1210</v>
      </c>
      <c r="B205" s="126" t="s">
        <v>4</v>
      </c>
      <c r="C205" s="100" t="s">
        <v>796</v>
      </c>
      <c r="D205" s="128">
        <v>10</v>
      </c>
      <c r="E205" s="491"/>
      <c r="F205" s="100"/>
      <c r="G205" s="146"/>
      <c r="H205" s="146"/>
      <c r="I205" s="146"/>
      <c r="J205" s="146" t="s">
        <v>3</v>
      </c>
      <c r="K205" s="146"/>
    </row>
    <row r="206" spans="1:12" ht="21.6" customHeight="1" x14ac:dyDescent="0.25">
      <c r="A206" s="102" t="s">
        <v>1211</v>
      </c>
      <c r="B206" s="126" t="s">
        <v>4</v>
      </c>
      <c r="C206" s="100" t="s">
        <v>670</v>
      </c>
      <c r="D206" s="128">
        <v>5</v>
      </c>
      <c r="E206" s="492"/>
      <c r="F206" s="100"/>
      <c r="G206" s="146"/>
      <c r="H206" s="146"/>
      <c r="I206" s="146"/>
      <c r="J206" s="146"/>
      <c r="K206" s="146"/>
    </row>
    <row r="207" spans="1:12" ht="18.75" customHeight="1" x14ac:dyDescent="0.25">
      <c r="A207" s="102"/>
      <c r="B207" s="103"/>
      <c r="C207" s="136" t="s">
        <v>9</v>
      </c>
      <c r="D207" s="126">
        <f>SUM(D204)</f>
        <v>20</v>
      </c>
      <c r="E207" s="126">
        <f>SUM(E204)</f>
        <v>0</v>
      </c>
      <c r="F207" s="103"/>
      <c r="G207" s="146"/>
      <c r="H207" s="146"/>
      <c r="I207" s="146"/>
      <c r="J207" s="146"/>
      <c r="K207" s="146"/>
      <c r="L207" s="233"/>
    </row>
  </sheetData>
  <mergeCells count="34">
    <mergeCell ref="A158:A170"/>
    <mergeCell ref="D158:D170"/>
    <mergeCell ref="E158:E170"/>
    <mergeCell ref="E67:E70"/>
    <mergeCell ref="E76:E77"/>
    <mergeCell ref="E78:E79"/>
    <mergeCell ref="B158:B178"/>
    <mergeCell ref="E150:E151"/>
    <mergeCell ref="E156:E157"/>
    <mergeCell ref="E154:E155"/>
    <mergeCell ref="C143:K143"/>
    <mergeCell ref="E140:E141"/>
    <mergeCell ref="E117:E120"/>
    <mergeCell ref="E124:E129"/>
    <mergeCell ref="E172:E175"/>
    <mergeCell ref="E16:E17"/>
    <mergeCell ref="E34:E35"/>
    <mergeCell ref="E18:E23"/>
    <mergeCell ref="E28:E33"/>
    <mergeCell ref="E49:E51"/>
    <mergeCell ref="E45:E48"/>
    <mergeCell ref="E60:E62"/>
    <mergeCell ref="E55:E57"/>
    <mergeCell ref="E144:E145"/>
    <mergeCell ref="E152:E153"/>
    <mergeCell ref="E182:E186"/>
    <mergeCell ref="E189:E194"/>
    <mergeCell ref="E204:E206"/>
    <mergeCell ref="E63:E64"/>
    <mergeCell ref="E91:E96"/>
    <mergeCell ref="E101:E104"/>
    <mergeCell ref="E109:E110"/>
    <mergeCell ref="E112:E113"/>
    <mergeCell ref="E197:E199"/>
  </mergeCells>
  <pageMargins left="0.25" right="0.25" top="0.75" bottom="0.75" header="0.3" footer="0.3"/>
  <pageSetup paperSize="9" firstPageNumber="11" fitToWidth="0" orientation="landscape" r:id="rId1"/>
  <headerFooter>
    <oddHeader>&amp;C&amp;"-,Bold Italic"&amp;14Island Resort - Section Three- &amp;A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3"/>
  <sheetViews>
    <sheetView view="pageLayout" topLeftCell="A61" zoomScaleNormal="100" workbookViewId="0">
      <selection activeCell="C45" sqref="C45"/>
    </sheetView>
  </sheetViews>
  <sheetFormatPr defaultColWidth="9.140625" defaultRowHeight="14.25" x14ac:dyDescent="0.25"/>
  <cols>
    <col min="1" max="1" width="6.42578125" style="117" customWidth="1"/>
    <col min="2" max="2" width="5.140625" style="98" customWidth="1"/>
    <col min="3" max="3" width="54.42578125" style="98" customWidth="1"/>
    <col min="4" max="4" width="7.28515625" style="98" customWidth="1"/>
    <col min="5" max="5" width="7.140625" style="98" customWidth="1"/>
    <col min="6" max="6" width="41.85546875" style="98" customWidth="1"/>
    <col min="7" max="11" width="3.7109375" style="98" customWidth="1"/>
    <col min="12" max="13" width="3.85546875" style="98" customWidth="1"/>
    <col min="14" max="16384" width="9.140625" style="98"/>
  </cols>
  <sheetData>
    <row r="1" spans="1:11" ht="42" customHeight="1" x14ac:dyDescent="0.25">
      <c r="A1" s="266">
        <v>4</v>
      </c>
      <c r="B1" s="267"/>
      <c r="C1" s="268" t="s">
        <v>52</v>
      </c>
      <c r="D1" s="427" t="s">
        <v>111</v>
      </c>
      <c r="E1" s="266" t="s">
        <v>112</v>
      </c>
      <c r="F1" s="266" t="s">
        <v>113</v>
      </c>
      <c r="G1" s="269" t="s">
        <v>11</v>
      </c>
      <c r="H1" s="269" t="s">
        <v>12</v>
      </c>
      <c r="I1" s="269" t="s">
        <v>13</v>
      </c>
      <c r="J1" s="269" t="s">
        <v>14</v>
      </c>
      <c r="K1" s="269" t="s">
        <v>15</v>
      </c>
    </row>
    <row r="2" spans="1:11" s="134" customFormat="1" ht="19.5" customHeight="1" x14ac:dyDescent="0.25">
      <c r="A2" s="423">
        <v>4.0999999999999996</v>
      </c>
      <c r="B2" s="404"/>
      <c r="C2" s="237" t="s">
        <v>1212</v>
      </c>
      <c r="D2" s="236"/>
      <c r="E2" s="406"/>
      <c r="F2" s="406"/>
      <c r="G2" s="424"/>
      <c r="H2" s="424"/>
      <c r="I2" s="424"/>
      <c r="J2" s="424"/>
      <c r="K2" s="424"/>
    </row>
    <row r="3" spans="1:11" ht="42.75" x14ac:dyDescent="0.25">
      <c r="A3" s="423" t="s">
        <v>451</v>
      </c>
      <c r="B3" s="404" t="s">
        <v>0</v>
      </c>
      <c r="C3" s="425" t="s">
        <v>1213</v>
      </c>
      <c r="D3" s="201" t="s">
        <v>2</v>
      </c>
      <c r="E3" s="406"/>
      <c r="F3" s="237"/>
      <c r="G3" s="424"/>
      <c r="H3" s="424"/>
      <c r="I3" s="424"/>
      <c r="J3" s="424"/>
      <c r="K3" s="424"/>
    </row>
    <row r="4" spans="1:11" ht="31.5" customHeight="1" x14ac:dyDescent="0.25">
      <c r="A4" s="423" t="s">
        <v>452</v>
      </c>
      <c r="B4" s="404" t="s">
        <v>0</v>
      </c>
      <c r="C4" s="425" t="s">
        <v>238</v>
      </c>
      <c r="D4" s="201" t="s">
        <v>2</v>
      </c>
      <c r="E4" s="406"/>
      <c r="F4" s="237"/>
      <c r="G4" s="424"/>
      <c r="H4" s="424"/>
      <c r="I4" s="424"/>
      <c r="J4" s="424"/>
      <c r="K4" s="424"/>
    </row>
    <row r="5" spans="1:11" ht="18.75" customHeight="1" x14ac:dyDescent="0.25">
      <c r="A5" s="423" t="s">
        <v>453</v>
      </c>
      <c r="B5" s="442" t="s">
        <v>0</v>
      </c>
      <c r="C5" s="271" t="s">
        <v>1214</v>
      </c>
      <c r="D5" s="140">
        <v>5</v>
      </c>
      <c r="E5" s="201"/>
      <c r="F5" s="154"/>
      <c r="G5" s="424"/>
      <c r="H5" s="424"/>
      <c r="I5" s="424"/>
      <c r="J5" s="424"/>
      <c r="K5" s="424"/>
    </row>
    <row r="6" spans="1:11" ht="28.5" customHeight="1" x14ac:dyDescent="0.25">
      <c r="A6" s="423" t="s">
        <v>454</v>
      </c>
      <c r="B6" s="442" t="s">
        <v>0</v>
      </c>
      <c r="C6" s="271" t="s">
        <v>1215</v>
      </c>
      <c r="D6" s="140">
        <v>10</v>
      </c>
      <c r="E6" s="521"/>
      <c r="F6" s="154"/>
      <c r="G6" s="424"/>
      <c r="H6" s="424"/>
      <c r="I6" s="424"/>
      <c r="J6" s="424"/>
      <c r="K6" s="424"/>
    </row>
    <row r="7" spans="1:11" ht="16.5" customHeight="1" x14ac:dyDescent="0.25">
      <c r="A7" s="423" t="s">
        <v>456</v>
      </c>
      <c r="B7" s="442" t="s">
        <v>0</v>
      </c>
      <c r="C7" s="271" t="s">
        <v>1216</v>
      </c>
      <c r="D7" s="140">
        <v>5</v>
      </c>
      <c r="E7" s="522"/>
      <c r="F7" s="154"/>
      <c r="G7" s="424"/>
      <c r="H7" s="424"/>
      <c r="I7" s="424"/>
      <c r="J7" s="424"/>
      <c r="K7" s="424"/>
    </row>
    <row r="8" spans="1:11" x14ac:dyDescent="0.25">
      <c r="A8" s="423" t="s">
        <v>455</v>
      </c>
      <c r="B8" s="442" t="s">
        <v>0</v>
      </c>
      <c r="C8" s="271" t="s">
        <v>1263</v>
      </c>
      <c r="D8" s="140">
        <v>5</v>
      </c>
      <c r="E8" s="201"/>
      <c r="F8" s="154"/>
      <c r="G8" s="424"/>
      <c r="H8" s="424"/>
      <c r="I8" s="424"/>
      <c r="J8" s="424"/>
      <c r="K8" s="424"/>
    </row>
    <row r="9" spans="1:11" x14ac:dyDescent="0.25">
      <c r="A9" s="423"/>
      <c r="B9" s="404"/>
      <c r="C9" s="426" t="s">
        <v>9</v>
      </c>
      <c r="D9" s="406">
        <f>SUM(D5+D6+D8)</f>
        <v>20</v>
      </c>
      <c r="E9" s="441">
        <f>SUM(E5+E6+E8)</f>
        <v>0</v>
      </c>
      <c r="F9" s="154"/>
      <c r="G9" s="424"/>
      <c r="H9" s="424"/>
      <c r="I9" s="424"/>
      <c r="J9" s="424"/>
      <c r="K9" s="424"/>
    </row>
    <row r="10" spans="1:11" x14ac:dyDescent="0.25">
      <c r="A10" s="102"/>
      <c r="B10" s="130"/>
      <c r="C10" s="273"/>
      <c r="D10" s="128"/>
      <c r="E10" s="128"/>
      <c r="F10" s="100"/>
      <c r="G10" s="103"/>
      <c r="H10" s="103"/>
      <c r="I10" s="103"/>
      <c r="J10" s="103"/>
      <c r="K10" s="103"/>
    </row>
    <row r="11" spans="1:11" s="276" customFormat="1" x14ac:dyDescent="0.25">
      <c r="A11" s="102">
        <v>4.2</v>
      </c>
      <c r="B11" s="124"/>
      <c r="C11" s="274" t="s">
        <v>54</v>
      </c>
      <c r="D11" s="221"/>
      <c r="E11" s="221"/>
      <c r="F11" s="223"/>
      <c r="G11" s="275"/>
      <c r="H11" s="275"/>
      <c r="I11" s="275"/>
      <c r="J11" s="275"/>
      <c r="K11" s="275"/>
    </row>
    <row r="12" spans="1:11" ht="28.5" x14ac:dyDescent="0.25">
      <c r="A12" s="102" t="s">
        <v>457</v>
      </c>
      <c r="B12" s="124" t="s">
        <v>0</v>
      </c>
      <c r="C12" s="271" t="s">
        <v>1042</v>
      </c>
      <c r="D12" s="140">
        <v>25</v>
      </c>
      <c r="E12" s="498"/>
      <c r="F12" s="139"/>
      <c r="G12" s="270"/>
      <c r="H12" s="270"/>
      <c r="I12" s="270"/>
      <c r="J12" s="270"/>
      <c r="K12" s="270"/>
    </row>
    <row r="13" spans="1:11" ht="29.25" customHeight="1" x14ac:dyDescent="0.25">
      <c r="A13" s="102" t="s">
        <v>458</v>
      </c>
      <c r="B13" s="124" t="s">
        <v>0</v>
      </c>
      <c r="C13" s="271" t="s">
        <v>1043</v>
      </c>
      <c r="D13" s="140">
        <v>20</v>
      </c>
      <c r="E13" s="499"/>
      <c r="F13" s="139"/>
      <c r="G13" s="270"/>
      <c r="H13" s="270"/>
      <c r="I13" s="270"/>
      <c r="J13" s="270"/>
      <c r="K13" s="270"/>
    </row>
    <row r="14" spans="1:11" ht="30" customHeight="1" x14ac:dyDescent="0.25">
      <c r="A14" s="102" t="s">
        <v>459</v>
      </c>
      <c r="B14" s="124" t="s">
        <v>0</v>
      </c>
      <c r="C14" s="271" t="s">
        <v>1044</v>
      </c>
      <c r="D14" s="140">
        <v>15</v>
      </c>
      <c r="E14" s="499"/>
      <c r="F14" s="139"/>
      <c r="G14" s="270"/>
      <c r="H14" s="270"/>
      <c r="I14" s="270"/>
      <c r="J14" s="270"/>
      <c r="K14" s="270"/>
    </row>
    <row r="15" spans="1:11" ht="30.75" customHeight="1" x14ac:dyDescent="0.25">
      <c r="A15" s="102" t="s">
        <v>460</v>
      </c>
      <c r="B15" s="124" t="s">
        <v>0</v>
      </c>
      <c r="C15" s="271" t="s">
        <v>1045</v>
      </c>
      <c r="D15" s="140">
        <v>10</v>
      </c>
      <c r="E15" s="499"/>
      <c r="F15" s="139"/>
      <c r="G15" s="270"/>
      <c r="H15" s="270"/>
      <c r="I15" s="270"/>
      <c r="J15" s="270"/>
      <c r="K15" s="270"/>
    </row>
    <row r="16" spans="1:11" ht="23.25" customHeight="1" x14ac:dyDescent="0.25">
      <c r="A16" s="102" t="s">
        <v>461</v>
      </c>
      <c r="B16" s="124" t="s">
        <v>0</v>
      </c>
      <c r="C16" s="271" t="s">
        <v>728</v>
      </c>
      <c r="D16" s="140">
        <v>5</v>
      </c>
      <c r="E16" s="499"/>
      <c r="F16" s="139"/>
      <c r="G16" s="270"/>
      <c r="H16" s="270"/>
      <c r="I16" s="270"/>
      <c r="J16" s="270"/>
      <c r="K16" s="270"/>
    </row>
    <row r="17" spans="1:11" ht="57" x14ac:dyDescent="0.25">
      <c r="A17" s="102" t="s">
        <v>462</v>
      </c>
      <c r="B17" s="124" t="s">
        <v>0</v>
      </c>
      <c r="C17" s="271" t="s">
        <v>51</v>
      </c>
      <c r="D17" s="140">
        <v>0</v>
      </c>
      <c r="E17" s="525"/>
      <c r="F17" s="139"/>
      <c r="G17" s="270"/>
      <c r="H17" s="270"/>
      <c r="I17" s="270"/>
      <c r="J17" s="270"/>
      <c r="K17" s="270"/>
    </row>
    <row r="18" spans="1:11" ht="17.25" customHeight="1" x14ac:dyDescent="0.25">
      <c r="A18" s="102"/>
      <c r="B18" s="124"/>
      <c r="C18" s="272" t="s">
        <v>9</v>
      </c>
      <c r="D18" s="221">
        <f>SUM(D12)</f>
        <v>25</v>
      </c>
      <c r="E18" s="221">
        <f>SUM(E12)</f>
        <v>0</v>
      </c>
      <c r="F18" s="139"/>
      <c r="G18" s="270"/>
      <c r="H18" s="270"/>
      <c r="I18" s="270"/>
      <c r="J18" s="270"/>
      <c r="K18" s="270"/>
    </row>
    <row r="19" spans="1:11" ht="12.75" customHeight="1" x14ac:dyDescent="0.25">
      <c r="A19" s="102">
        <v>4.3</v>
      </c>
      <c r="B19" s="124"/>
      <c r="C19" s="274" t="s">
        <v>63</v>
      </c>
      <c r="D19" s="140"/>
      <c r="E19" s="140"/>
      <c r="F19" s="139"/>
      <c r="G19" s="270"/>
      <c r="H19" s="270"/>
      <c r="I19" s="270"/>
      <c r="J19" s="270"/>
      <c r="K19" s="270"/>
    </row>
    <row r="20" spans="1:11" ht="55.5" customHeight="1" x14ac:dyDescent="0.25">
      <c r="A20" s="102" t="s">
        <v>463</v>
      </c>
      <c r="B20" s="124" t="s">
        <v>0</v>
      </c>
      <c r="C20" s="271" t="s">
        <v>1046</v>
      </c>
      <c r="D20" s="140">
        <v>25</v>
      </c>
      <c r="E20" s="498"/>
      <c r="F20" s="139"/>
      <c r="G20" s="270"/>
      <c r="H20" s="270"/>
      <c r="I20" s="270"/>
      <c r="J20" s="270"/>
      <c r="K20" s="270"/>
    </row>
    <row r="21" spans="1:11" ht="54.75" customHeight="1" x14ac:dyDescent="0.25">
      <c r="A21" s="102" t="s">
        <v>464</v>
      </c>
      <c r="B21" s="124" t="s">
        <v>0</v>
      </c>
      <c r="C21" s="271" t="s">
        <v>1047</v>
      </c>
      <c r="D21" s="140">
        <v>20</v>
      </c>
      <c r="E21" s="499"/>
      <c r="F21" s="139"/>
      <c r="G21" s="270"/>
      <c r="H21" s="270"/>
      <c r="I21" s="270"/>
      <c r="J21" s="270"/>
      <c r="K21" s="270"/>
    </row>
    <row r="22" spans="1:11" ht="42.75" x14ac:dyDescent="0.25">
      <c r="A22" s="102" t="s">
        <v>465</v>
      </c>
      <c r="B22" s="124" t="s">
        <v>0</v>
      </c>
      <c r="C22" s="271" t="s">
        <v>729</v>
      </c>
      <c r="D22" s="140">
        <v>15</v>
      </c>
      <c r="E22" s="499"/>
      <c r="F22" s="139"/>
      <c r="G22" s="270"/>
      <c r="H22" s="270"/>
      <c r="I22" s="270"/>
      <c r="J22" s="270"/>
      <c r="K22" s="270"/>
    </row>
    <row r="23" spans="1:11" ht="41.25" customHeight="1" x14ac:dyDescent="0.25">
      <c r="A23" s="102" t="s">
        <v>466</v>
      </c>
      <c r="B23" s="124" t="s">
        <v>0</v>
      </c>
      <c r="C23" s="271" t="s">
        <v>730</v>
      </c>
      <c r="D23" s="140">
        <v>10</v>
      </c>
      <c r="E23" s="499"/>
      <c r="F23" s="139"/>
      <c r="G23" s="270"/>
      <c r="H23" s="270"/>
      <c r="I23" s="270"/>
      <c r="J23" s="270"/>
      <c r="K23" s="270"/>
    </row>
    <row r="24" spans="1:11" ht="27" customHeight="1" x14ac:dyDescent="0.25">
      <c r="A24" s="102" t="s">
        <v>467</v>
      </c>
      <c r="B24" s="124" t="s">
        <v>0</v>
      </c>
      <c r="C24" s="271" t="s">
        <v>1218</v>
      </c>
      <c r="D24" s="140">
        <v>5</v>
      </c>
      <c r="E24" s="499"/>
      <c r="F24" s="139"/>
      <c r="G24" s="270"/>
      <c r="H24" s="270"/>
      <c r="I24" s="270"/>
      <c r="J24" s="270"/>
      <c r="K24" s="270"/>
    </row>
    <row r="25" spans="1:11" ht="85.5" x14ac:dyDescent="0.25">
      <c r="A25" s="102" t="s">
        <v>468</v>
      </c>
      <c r="B25" s="124" t="s">
        <v>0</v>
      </c>
      <c r="C25" s="271" t="s">
        <v>55</v>
      </c>
      <c r="D25" s="140">
        <v>0</v>
      </c>
      <c r="E25" s="525"/>
      <c r="F25" s="139"/>
      <c r="G25" s="270"/>
      <c r="H25" s="270"/>
      <c r="I25" s="270"/>
      <c r="J25" s="270"/>
      <c r="K25" s="270"/>
    </row>
    <row r="26" spans="1:11" x14ac:dyDescent="0.25">
      <c r="A26" s="102" t="s">
        <v>469</v>
      </c>
      <c r="B26" s="124" t="s">
        <v>0</v>
      </c>
      <c r="C26" s="271" t="s">
        <v>56</v>
      </c>
      <c r="D26" s="140">
        <v>10</v>
      </c>
      <c r="E26" s="140"/>
      <c r="F26" s="139"/>
      <c r="G26" s="270"/>
      <c r="H26" s="270"/>
      <c r="I26" s="270"/>
      <c r="J26" s="270"/>
      <c r="K26" s="270"/>
    </row>
    <row r="27" spans="1:11" x14ac:dyDescent="0.25">
      <c r="A27" s="102" t="s">
        <v>470</v>
      </c>
      <c r="B27" s="124" t="s">
        <v>0</v>
      </c>
      <c r="C27" s="271" t="s">
        <v>57</v>
      </c>
      <c r="D27" s="140">
        <v>5</v>
      </c>
      <c r="E27" s="140"/>
      <c r="F27" s="139"/>
      <c r="G27" s="270"/>
      <c r="H27" s="270"/>
      <c r="I27" s="270"/>
      <c r="J27" s="270"/>
      <c r="K27" s="270"/>
    </row>
    <row r="28" spans="1:11" x14ac:dyDescent="0.25">
      <c r="A28" s="102" t="s">
        <v>471</v>
      </c>
      <c r="B28" s="124" t="s">
        <v>0</v>
      </c>
      <c r="C28" s="271" t="s">
        <v>58</v>
      </c>
      <c r="D28" s="140">
        <v>5</v>
      </c>
      <c r="E28" s="140"/>
      <c r="F28" s="139"/>
      <c r="G28" s="270"/>
      <c r="H28" s="270"/>
      <c r="I28" s="270"/>
      <c r="J28" s="270"/>
      <c r="K28" s="270"/>
    </row>
    <row r="29" spans="1:11" x14ac:dyDescent="0.25">
      <c r="A29" s="102" t="s">
        <v>472</v>
      </c>
      <c r="B29" s="124" t="s">
        <v>0</v>
      </c>
      <c r="C29" s="271" t="s">
        <v>59</v>
      </c>
      <c r="D29" s="140">
        <v>5</v>
      </c>
      <c r="E29" s="140"/>
      <c r="F29" s="139"/>
      <c r="G29" s="270"/>
      <c r="H29" s="270"/>
      <c r="I29" s="270"/>
      <c r="J29" s="270"/>
      <c r="K29" s="270"/>
    </row>
    <row r="30" spans="1:11" x14ac:dyDescent="0.25">
      <c r="A30" s="102" t="s">
        <v>473</v>
      </c>
      <c r="B30" s="124" t="s">
        <v>0</v>
      </c>
      <c r="C30" s="271" t="s">
        <v>673</v>
      </c>
      <c r="D30" s="140">
        <v>5</v>
      </c>
      <c r="E30" s="140"/>
      <c r="F30" s="139"/>
      <c r="G30" s="270"/>
      <c r="H30" s="270"/>
      <c r="I30" s="270"/>
      <c r="J30" s="270"/>
      <c r="K30" s="270"/>
    </row>
    <row r="31" spans="1:11" x14ac:dyDescent="0.25">
      <c r="A31" s="102" t="s">
        <v>474</v>
      </c>
      <c r="B31" s="124" t="s">
        <v>0</v>
      </c>
      <c r="C31" s="271" t="s">
        <v>672</v>
      </c>
      <c r="D31" s="140">
        <v>5</v>
      </c>
      <c r="E31" s="140"/>
      <c r="F31" s="139"/>
      <c r="G31" s="270"/>
      <c r="H31" s="270"/>
      <c r="I31" s="270"/>
      <c r="J31" s="270"/>
      <c r="K31" s="270"/>
    </row>
    <row r="32" spans="1:11" ht="15" customHeight="1" x14ac:dyDescent="0.25">
      <c r="A32" s="102" t="s">
        <v>475</v>
      </c>
      <c r="B32" s="124" t="s">
        <v>0</v>
      </c>
      <c r="C32" s="271" t="s">
        <v>60</v>
      </c>
      <c r="D32" s="140">
        <v>5</v>
      </c>
      <c r="E32" s="140"/>
      <c r="F32" s="139"/>
      <c r="G32" s="270"/>
      <c r="H32" s="270"/>
      <c r="I32" s="270"/>
      <c r="J32" s="270"/>
      <c r="K32" s="270"/>
    </row>
    <row r="33" spans="1:11" ht="12" customHeight="1" x14ac:dyDescent="0.25">
      <c r="A33" s="102" t="s">
        <v>476</v>
      </c>
      <c r="B33" s="124" t="s">
        <v>0</v>
      </c>
      <c r="C33" s="271" t="s">
        <v>1048</v>
      </c>
      <c r="D33" s="140">
        <v>5</v>
      </c>
      <c r="E33" s="140"/>
      <c r="F33" s="139"/>
      <c r="G33" s="270"/>
      <c r="H33" s="270"/>
      <c r="I33" s="270"/>
      <c r="J33" s="270"/>
      <c r="K33" s="270"/>
    </row>
    <row r="34" spans="1:11" ht="12.75" customHeight="1" x14ac:dyDescent="0.25">
      <c r="A34" s="102" t="s">
        <v>477</v>
      </c>
      <c r="B34" s="124" t="s">
        <v>0</v>
      </c>
      <c r="C34" s="271" t="s">
        <v>61</v>
      </c>
      <c r="D34" s="140">
        <v>5</v>
      </c>
      <c r="E34" s="140"/>
      <c r="F34" s="139"/>
      <c r="G34" s="270"/>
      <c r="H34" s="270"/>
      <c r="I34" s="270"/>
      <c r="J34" s="270"/>
      <c r="K34" s="270"/>
    </row>
    <row r="35" spans="1:11" x14ac:dyDescent="0.25">
      <c r="A35" s="102"/>
      <c r="B35" s="124"/>
      <c r="C35" s="272" t="s">
        <v>62</v>
      </c>
      <c r="D35" s="221">
        <f>SUM(D34+D33+D32+D31+D30+D29+D28+D27+D26+D20)</f>
        <v>75</v>
      </c>
      <c r="E35" s="221">
        <f>SUM(E34+E33+E32+E31+E30+E29+E28+E27+E26+E20)</f>
        <v>0</v>
      </c>
      <c r="F35" s="139"/>
      <c r="G35" s="270"/>
      <c r="H35" s="270"/>
      <c r="I35" s="270"/>
      <c r="J35" s="270"/>
      <c r="K35" s="270"/>
    </row>
    <row r="36" spans="1:11" x14ac:dyDescent="0.25">
      <c r="A36" s="102">
        <v>4.4000000000000004</v>
      </c>
      <c r="B36" s="124"/>
      <c r="C36" s="274" t="s">
        <v>64</v>
      </c>
      <c r="D36" s="221"/>
      <c r="E36" s="221"/>
      <c r="F36" s="139"/>
      <c r="G36" s="270"/>
      <c r="H36" s="270"/>
      <c r="I36" s="270"/>
      <c r="J36" s="270"/>
      <c r="K36" s="270"/>
    </row>
    <row r="37" spans="1:11" ht="28.5" x14ac:dyDescent="0.25">
      <c r="A37" s="102" t="s">
        <v>478</v>
      </c>
      <c r="B37" s="124" t="s">
        <v>0</v>
      </c>
      <c r="C37" s="271" t="s">
        <v>674</v>
      </c>
      <c r="D37" s="140">
        <v>5</v>
      </c>
      <c r="E37" s="226"/>
      <c r="F37" s="223"/>
      <c r="G37" s="270"/>
      <c r="H37" s="270"/>
      <c r="I37" s="270"/>
      <c r="J37" s="270"/>
      <c r="K37" s="270"/>
    </row>
    <row r="38" spans="1:11" ht="71.25" x14ac:dyDescent="0.25">
      <c r="A38" s="102" t="s">
        <v>479</v>
      </c>
      <c r="B38" s="124" t="s">
        <v>0</v>
      </c>
      <c r="C38" s="271" t="s">
        <v>912</v>
      </c>
      <c r="D38" s="140">
        <v>10</v>
      </c>
      <c r="E38" s="523"/>
      <c r="F38" s="223"/>
      <c r="G38" s="270"/>
      <c r="H38" s="270"/>
      <c r="I38" s="270"/>
      <c r="J38" s="270"/>
      <c r="K38" s="270"/>
    </row>
    <row r="39" spans="1:11" x14ac:dyDescent="0.25">
      <c r="A39" s="102" t="s">
        <v>480</v>
      </c>
      <c r="B39" s="124" t="s">
        <v>0</v>
      </c>
      <c r="C39" s="271" t="s">
        <v>65</v>
      </c>
      <c r="D39" s="140">
        <v>5</v>
      </c>
      <c r="E39" s="524"/>
      <c r="F39" s="223"/>
      <c r="G39" s="270"/>
      <c r="H39" s="270"/>
      <c r="I39" s="270"/>
      <c r="J39" s="270"/>
      <c r="K39" s="270"/>
    </row>
    <row r="40" spans="1:11" x14ac:dyDescent="0.25">
      <c r="A40" s="102" t="s">
        <v>481</v>
      </c>
      <c r="B40" s="124" t="s">
        <v>0</v>
      </c>
      <c r="C40" s="271" t="s">
        <v>66</v>
      </c>
      <c r="D40" s="140">
        <v>5</v>
      </c>
      <c r="E40" s="221"/>
      <c r="F40" s="139"/>
      <c r="G40" s="270"/>
      <c r="H40" s="270"/>
      <c r="I40" s="270"/>
      <c r="J40" s="270"/>
      <c r="K40" s="270"/>
    </row>
    <row r="41" spans="1:11" x14ac:dyDescent="0.25">
      <c r="A41" s="102" t="s">
        <v>482</v>
      </c>
      <c r="B41" s="124" t="s">
        <v>0</v>
      </c>
      <c r="C41" s="271" t="s">
        <v>67</v>
      </c>
      <c r="D41" s="140">
        <v>5</v>
      </c>
      <c r="E41" s="221"/>
      <c r="F41" s="139"/>
      <c r="G41" s="270"/>
      <c r="H41" s="270"/>
      <c r="I41" s="270"/>
      <c r="J41" s="270"/>
      <c r="K41" s="270"/>
    </row>
    <row r="42" spans="1:11" x14ac:dyDescent="0.25">
      <c r="A42" s="102"/>
      <c r="B42" s="124"/>
      <c r="C42" s="272" t="s">
        <v>9</v>
      </c>
      <c r="D42" s="221">
        <f>SUM(D41+D40+D38+D37)</f>
        <v>25</v>
      </c>
      <c r="E42" s="221">
        <f>SUM(E41+E40+E38+E37)</f>
        <v>0</v>
      </c>
      <c r="F42" s="139"/>
      <c r="G42" s="270"/>
      <c r="H42" s="270"/>
      <c r="I42" s="270"/>
      <c r="J42" s="270"/>
      <c r="K42" s="270"/>
    </row>
    <row r="43" spans="1:11" x14ac:dyDescent="0.25">
      <c r="A43" s="102"/>
      <c r="B43" s="103"/>
      <c r="C43" s="103"/>
      <c r="D43" s="103"/>
      <c r="E43" s="103"/>
      <c r="F43" s="103"/>
      <c r="G43" s="103"/>
      <c r="H43" s="103"/>
      <c r="I43" s="103"/>
      <c r="J43" s="103"/>
      <c r="K43" s="103"/>
    </row>
    <row r="44" spans="1:11" x14ac:dyDescent="0.25">
      <c r="A44" s="102">
        <v>4.5</v>
      </c>
      <c r="B44" s="124"/>
      <c r="C44" s="99" t="s">
        <v>68</v>
      </c>
      <c r="D44" s="128"/>
      <c r="E44" s="128"/>
      <c r="F44" s="100"/>
      <c r="G44" s="103"/>
      <c r="H44" s="103"/>
      <c r="I44" s="103"/>
      <c r="J44" s="103"/>
      <c r="K44" s="103"/>
    </row>
    <row r="45" spans="1:11" ht="62.25" customHeight="1" x14ac:dyDescent="0.25">
      <c r="A45" s="102" t="s">
        <v>483</v>
      </c>
      <c r="B45" s="124" t="s">
        <v>0</v>
      </c>
      <c r="C45" s="273" t="s">
        <v>1217</v>
      </c>
      <c r="D45" s="128">
        <v>20</v>
      </c>
      <c r="E45" s="506"/>
      <c r="F45" s="101"/>
      <c r="G45" s="103"/>
      <c r="H45" s="103"/>
      <c r="I45" s="103"/>
      <c r="J45" s="103"/>
      <c r="K45" s="103"/>
    </row>
    <row r="46" spans="1:11" ht="42.75" x14ac:dyDescent="0.25">
      <c r="A46" s="102" t="s">
        <v>484</v>
      </c>
      <c r="B46" s="124" t="s">
        <v>0</v>
      </c>
      <c r="C46" s="273" t="s">
        <v>913</v>
      </c>
      <c r="D46" s="128">
        <v>15</v>
      </c>
      <c r="E46" s="507"/>
      <c r="F46" s="100"/>
      <c r="G46" s="103"/>
      <c r="H46" s="103"/>
      <c r="I46" s="103"/>
      <c r="J46" s="103"/>
      <c r="K46" s="103"/>
    </row>
    <row r="47" spans="1:11" s="166" customFormat="1" ht="28.5" x14ac:dyDescent="0.25">
      <c r="A47" s="102" t="s">
        <v>485</v>
      </c>
      <c r="B47" s="124" t="s">
        <v>0</v>
      </c>
      <c r="C47" s="277" t="s">
        <v>731</v>
      </c>
      <c r="D47" s="179">
        <v>10</v>
      </c>
      <c r="E47" s="507"/>
      <c r="F47" s="278"/>
      <c r="G47" s="165"/>
      <c r="H47" s="165"/>
      <c r="I47" s="165"/>
      <c r="J47" s="165"/>
      <c r="K47" s="165"/>
    </row>
    <row r="48" spans="1:11" ht="18.75" customHeight="1" x14ac:dyDescent="0.25">
      <c r="A48" s="102" t="s">
        <v>486</v>
      </c>
      <c r="B48" s="124" t="s">
        <v>0</v>
      </c>
      <c r="C48" s="273" t="s">
        <v>732</v>
      </c>
      <c r="D48" s="128">
        <v>5</v>
      </c>
      <c r="E48" s="507"/>
      <c r="F48" s="100"/>
      <c r="G48" s="103"/>
      <c r="H48" s="103"/>
      <c r="I48" s="103"/>
      <c r="J48" s="103"/>
      <c r="K48" s="103"/>
    </row>
    <row r="49" spans="1:11" ht="28.5" x14ac:dyDescent="0.25">
      <c r="A49" s="102" t="s">
        <v>487</v>
      </c>
      <c r="B49" s="124" t="s">
        <v>0</v>
      </c>
      <c r="C49" s="273" t="s">
        <v>69</v>
      </c>
      <c r="D49" s="128">
        <v>0</v>
      </c>
      <c r="E49" s="508"/>
      <c r="F49" s="101"/>
      <c r="G49" s="103"/>
      <c r="H49" s="103"/>
      <c r="I49" s="103"/>
      <c r="J49" s="103"/>
      <c r="K49" s="103"/>
    </row>
    <row r="50" spans="1:11" ht="28.5" x14ac:dyDescent="0.25">
      <c r="A50" s="102" t="s">
        <v>488</v>
      </c>
      <c r="B50" s="200" t="s">
        <v>0</v>
      </c>
      <c r="C50" s="155" t="s">
        <v>914</v>
      </c>
      <c r="D50" s="208">
        <v>10</v>
      </c>
      <c r="E50" s="509"/>
      <c r="F50" s="240"/>
      <c r="G50" s="209"/>
      <c r="H50" s="209"/>
      <c r="I50" s="209"/>
      <c r="J50" s="209" t="s">
        <v>3</v>
      </c>
      <c r="K50" s="209" t="s">
        <v>3</v>
      </c>
    </row>
    <row r="51" spans="1:11" ht="28.5" x14ac:dyDescent="0.25">
      <c r="A51" s="102" t="s">
        <v>915</v>
      </c>
      <c r="B51" s="200" t="s">
        <v>0</v>
      </c>
      <c r="C51" s="155" t="s">
        <v>916</v>
      </c>
      <c r="D51" s="208">
        <v>5</v>
      </c>
      <c r="E51" s="509"/>
      <c r="F51" s="240"/>
      <c r="G51" s="209"/>
      <c r="H51" s="209"/>
      <c r="I51" s="209"/>
      <c r="J51" s="209"/>
      <c r="K51" s="209"/>
    </row>
    <row r="52" spans="1:11" x14ac:dyDescent="0.25">
      <c r="A52" s="102"/>
      <c r="B52" s="124"/>
      <c r="C52" s="136" t="s">
        <v>9</v>
      </c>
      <c r="D52" s="126">
        <f>SUM(D50+D45)</f>
        <v>30</v>
      </c>
      <c r="E52" s="126">
        <f>SUM(E50+E45)</f>
        <v>0</v>
      </c>
      <c r="F52" s="101"/>
      <c r="G52" s="103"/>
      <c r="H52" s="103"/>
      <c r="I52" s="103"/>
      <c r="J52" s="103"/>
      <c r="K52" s="103"/>
    </row>
    <row r="53" spans="1:11" x14ac:dyDescent="0.25">
      <c r="A53" s="102">
        <v>4.5999999999999996</v>
      </c>
      <c r="B53" s="124"/>
      <c r="C53" s="99" t="s">
        <v>70</v>
      </c>
      <c r="D53" s="128"/>
      <c r="E53" s="126"/>
      <c r="F53" s="101"/>
      <c r="G53" s="103"/>
      <c r="H53" s="103"/>
      <c r="I53" s="103"/>
      <c r="J53" s="103"/>
      <c r="K53" s="103"/>
    </row>
    <row r="54" spans="1:11" ht="30.75" customHeight="1" x14ac:dyDescent="0.25">
      <c r="A54" s="199" t="s">
        <v>489</v>
      </c>
      <c r="B54" s="200" t="s">
        <v>0</v>
      </c>
      <c r="C54" s="202" t="s">
        <v>917</v>
      </c>
      <c r="D54" s="208" t="s">
        <v>2</v>
      </c>
      <c r="E54" s="200"/>
      <c r="F54" s="240"/>
      <c r="G54" s="209"/>
      <c r="H54" s="209"/>
      <c r="I54" s="209"/>
      <c r="J54" s="209"/>
      <c r="K54" s="209"/>
    </row>
    <row r="55" spans="1:11" ht="42.75" x14ac:dyDescent="0.25">
      <c r="A55" s="199" t="s">
        <v>490</v>
      </c>
      <c r="B55" s="200" t="s">
        <v>0</v>
      </c>
      <c r="C55" s="251" t="s">
        <v>918</v>
      </c>
      <c r="D55" s="368">
        <v>20</v>
      </c>
      <c r="E55" s="509"/>
      <c r="F55" s="155"/>
      <c r="G55" s="209"/>
      <c r="H55" s="209"/>
      <c r="I55" s="209"/>
      <c r="J55" s="209"/>
      <c r="K55" s="209"/>
    </row>
    <row r="56" spans="1:11" ht="29.25" customHeight="1" x14ac:dyDescent="0.25">
      <c r="A56" s="199" t="s">
        <v>491</v>
      </c>
      <c r="B56" s="200" t="s">
        <v>0</v>
      </c>
      <c r="C56" s="251" t="s">
        <v>919</v>
      </c>
      <c r="D56" s="368">
        <v>15</v>
      </c>
      <c r="E56" s="509"/>
      <c r="F56" s="155"/>
      <c r="G56" s="209"/>
      <c r="H56" s="209"/>
      <c r="I56" s="209"/>
      <c r="J56" s="209"/>
      <c r="K56" s="209"/>
    </row>
    <row r="57" spans="1:11" ht="17.25" customHeight="1" x14ac:dyDescent="0.25">
      <c r="A57" s="199" t="s">
        <v>492</v>
      </c>
      <c r="B57" s="200" t="s">
        <v>0</v>
      </c>
      <c r="C57" s="251" t="s">
        <v>1219</v>
      </c>
      <c r="D57" s="368">
        <v>10</v>
      </c>
      <c r="E57" s="509"/>
      <c r="F57" s="155"/>
      <c r="G57" s="209"/>
      <c r="H57" s="209"/>
      <c r="I57" s="209"/>
      <c r="J57" s="209"/>
      <c r="K57" s="209"/>
    </row>
    <row r="58" spans="1:11" ht="16.5" customHeight="1" x14ac:dyDescent="0.25">
      <c r="A58" s="199" t="s">
        <v>493</v>
      </c>
      <c r="B58" s="200" t="s">
        <v>0</v>
      </c>
      <c r="C58" s="251" t="s">
        <v>733</v>
      </c>
      <c r="D58" s="368">
        <v>5</v>
      </c>
      <c r="E58" s="509"/>
      <c r="F58" s="155"/>
      <c r="G58" s="209"/>
      <c r="H58" s="209"/>
      <c r="I58" s="209"/>
      <c r="J58" s="209"/>
      <c r="K58" s="209"/>
    </row>
    <row r="59" spans="1:11" ht="28.5" x14ac:dyDescent="0.25">
      <c r="A59" s="199" t="s">
        <v>494</v>
      </c>
      <c r="B59" s="200" t="s">
        <v>0</v>
      </c>
      <c r="C59" s="251" t="s">
        <v>675</v>
      </c>
      <c r="D59" s="368">
        <v>0</v>
      </c>
      <c r="E59" s="509"/>
      <c r="F59" s="155"/>
      <c r="G59" s="209"/>
      <c r="H59" s="209"/>
      <c r="I59" s="209"/>
      <c r="J59" s="209"/>
      <c r="K59" s="209"/>
    </row>
    <row r="60" spans="1:11" ht="16.5" customHeight="1" x14ac:dyDescent="0.25">
      <c r="A60" s="199"/>
      <c r="B60" s="200"/>
      <c r="C60" s="252" t="s">
        <v>9</v>
      </c>
      <c r="D60" s="200">
        <f>SUM(D55)</f>
        <v>20</v>
      </c>
      <c r="E60" s="200">
        <f>SUM(E55)</f>
        <v>0</v>
      </c>
      <c r="F60" s="155"/>
      <c r="G60" s="209"/>
      <c r="H60" s="209"/>
      <c r="I60" s="209"/>
      <c r="J60" s="209"/>
      <c r="K60" s="209"/>
    </row>
    <row r="61" spans="1:11" ht="12.75" customHeight="1" x14ac:dyDescent="0.25">
      <c r="A61" s="102"/>
      <c r="B61" s="103"/>
      <c r="C61" s="103"/>
      <c r="D61" s="103"/>
      <c r="E61" s="103"/>
      <c r="F61" s="103"/>
      <c r="G61" s="103"/>
      <c r="H61" s="103"/>
      <c r="I61" s="103"/>
      <c r="J61" s="103"/>
      <c r="K61" s="103"/>
    </row>
    <row r="62" spans="1:11" x14ac:dyDescent="0.25">
      <c r="A62" s="102">
        <v>4.7</v>
      </c>
      <c r="B62" s="126"/>
      <c r="C62" s="99" t="s">
        <v>71</v>
      </c>
      <c r="D62" s="128"/>
      <c r="E62" s="128"/>
      <c r="F62" s="100"/>
      <c r="G62" s="103"/>
      <c r="H62" s="103"/>
      <c r="I62" s="103"/>
      <c r="J62" s="103"/>
      <c r="K62" s="103"/>
    </row>
    <row r="63" spans="1:11" ht="107.25" customHeight="1" x14ac:dyDescent="0.25">
      <c r="A63" s="102" t="s">
        <v>495</v>
      </c>
      <c r="B63" s="124" t="s">
        <v>4</v>
      </c>
      <c r="C63" s="273" t="s">
        <v>1162</v>
      </c>
      <c r="D63" s="128">
        <v>20</v>
      </c>
      <c r="E63" s="506"/>
      <c r="F63" s="100"/>
      <c r="G63" s="103"/>
      <c r="H63" s="103"/>
      <c r="I63" s="103"/>
      <c r="J63" s="103" t="s">
        <v>3</v>
      </c>
      <c r="K63" s="103" t="s">
        <v>3</v>
      </c>
    </row>
    <row r="64" spans="1:11" ht="28.5" x14ac:dyDescent="0.25">
      <c r="A64" s="102" t="s">
        <v>496</v>
      </c>
      <c r="B64" s="124" t="s">
        <v>4</v>
      </c>
      <c r="C64" s="273" t="s">
        <v>1163</v>
      </c>
      <c r="D64" s="128">
        <v>15</v>
      </c>
      <c r="E64" s="507"/>
      <c r="F64" s="100"/>
      <c r="G64" s="103"/>
      <c r="H64" s="103"/>
      <c r="I64" s="103" t="s">
        <v>3</v>
      </c>
      <c r="J64" s="103"/>
      <c r="K64" s="103"/>
    </row>
    <row r="65" spans="1:11" ht="36" customHeight="1" x14ac:dyDescent="0.25">
      <c r="A65" s="102" t="s">
        <v>497</v>
      </c>
      <c r="B65" s="124" t="s">
        <v>4</v>
      </c>
      <c r="C65" s="273" t="s">
        <v>1164</v>
      </c>
      <c r="D65" s="128">
        <v>10</v>
      </c>
      <c r="E65" s="507"/>
      <c r="F65" s="100"/>
      <c r="G65" s="103"/>
      <c r="H65" s="103"/>
      <c r="I65" s="103"/>
      <c r="J65" s="103"/>
      <c r="K65" s="103"/>
    </row>
    <row r="66" spans="1:11" ht="17.25" customHeight="1" x14ac:dyDescent="0.25">
      <c r="A66" s="102" t="s">
        <v>498</v>
      </c>
      <c r="B66" s="124" t="s">
        <v>4</v>
      </c>
      <c r="C66" s="273" t="s">
        <v>676</v>
      </c>
      <c r="D66" s="128">
        <v>5</v>
      </c>
      <c r="E66" s="507"/>
      <c r="F66" s="101"/>
      <c r="G66" s="103" t="s">
        <v>3</v>
      </c>
      <c r="H66" s="103" t="s">
        <v>3</v>
      </c>
      <c r="I66" s="103"/>
      <c r="J66" s="103"/>
      <c r="K66" s="103"/>
    </row>
    <row r="67" spans="1:11" ht="33" customHeight="1" x14ac:dyDescent="0.25">
      <c r="A67" s="102" t="s">
        <v>499</v>
      </c>
      <c r="B67" s="124" t="s">
        <v>4</v>
      </c>
      <c r="C67" s="273" t="s">
        <v>72</v>
      </c>
      <c r="D67" s="128">
        <v>0</v>
      </c>
      <c r="E67" s="508"/>
      <c r="F67" s="101"/>
      <c r="G67" s="103"/>
      <c r="H67" s="103"/>
      <c r="I67" s="103"/>
      <c r="J67" s="103"/>
      <c r="K67" s="103"/>
    </row>
    <row r="68" spans="1:11" x14ac:dyDescent="0.25">
      <c r="A68" s="102"/>
      <c r="B68" s="124"/>
      <c r="C68" s="136" t="s">
        <v>9</v>
      </c>
      <c r="D68" s="126">
        <f>SUM(D63)</f>
        <v>20</v>
      </c>
      <c r="E68" s="126">
        <f>SUM(E63)</f>
        <v>0</v>
      </c>
      <c r="F68" s="101"/>
      <c r="G68" s="103"/>
      <c r="H68" s="103"/>
      <c r="I68" s="103"/>
      <c r="J68" s="103"/>
      <c r="K68" s="103"/>
    </row>
    <row r="69" spans="1:11" x14ac:dyDescent="0.25">
      <c r="A69" s="279"/>
      <c r="B69" s="245"/>
      <c r="C69" s="245"/>
      <c r="D69" s="245"/>
      <c r="E69" s="245"/>
      <c r="F69" s="245"/>
      <c r="G69" s="245"/>
      <c r="H69" s="245"/>
      <c r="I69" s="245"/>
      <c r="J69" s="245"/>
      <c r="K69" s="245"/>
    </row>
    <row r="70" spans="1:11" x14ac:dyDescent="0.25">
      <c r="A70" s="279"/>
      <c r="B70" s="245"/>
      <c r="C70" s="245"/>
      <c r="D70" s="245"/>
      <c r="E70" s="245"/>
      <c r="F70" s="245"/>
      <c r="G70" s="245"/>
      <c r="H70" s="245"/>
      <c r="I70" s="245"/>
      <c r="J70" s="245"/>
      <c r="K70" s="245"/>
    </row>
    <row r="71" spans="1:11" x14ac:dyDescent="0.25">
      <c r="A71" s="279"/>
      <c r="B71" s="245"/>
      <c r="C71" s="245"/>
      <c r="D71" s="245"/>
      <c r="E71" s="245"/>
      <c r="F71" s="245"/>
      <c r="G71" s="245"/>
      <c r="H71" s="245"/>
      <c r="I71" s="245"/>
      <c r="J71" s="245"/>
      <c r="K71" s="245"/>
    </row>
    <row r="72" spans="1:11" x14ac:dyDescent="0.25">
      <c r="A72" s="279"/>
      <c r="B72" s="245"/>
      <c r="C72" s="245"/>
      <c r="D72" s="245"/>
      <c r="E72" s="245"/>
      <c r="F72" s="245"/>
      <c r="G72" s="245"/>
      <c r="H72" s="245"/>
      <c r="I72" s="245"/>
      <c r="J72" s="245"/>
      <c r="K72" s="245"/>
    </row>
    <row r="73" spans="1:11" x14ac:dyDescent="0.25">
      <c r="A73" s="279"/>
      <c r="B73" s="245"/>
      <c r="C73" s="245"/>
      <c r="D73" s="245"/>
      <c r="E73" s="245"/>
      <c r="F73" s="245"/>
      <c r="G73" s="245"/>
      <c r="H73" s="245"/>
      <c r="I73" s="245"/>
      <c r="J73" s="245"/>
      <c r="K73" s="245"/>
    </row>
    <row r="74" spans="1:11" x14ac:dyDescent="0.25">
      <c r="A74" s="279"/>
      <c r="B74" s="245"/>
      <c r="C74" s="245"/>
      <c r="D74" s="245"/>
      <c r="E74" s="245"/>
      <c r="F74" s="245"/>
      <c r="G74" s="245"/>
      <c r="H74" s="245"/>
      <c r="I74" s="245"/>
      <c r="J74" s="245"/>
      <c r="K74" s="245"/>
    </row>
    <row r="75" spans="1:11" x14ac:dyDescent="0.25">
      <c r="A75" s="279"/>
      <c r="B75" s="245"/>
      <c r="C75" s="245"/>
      <c r="D75" s="245"/>
      <c r="E75" s="245"/>
      <c r="F75" s="245"/>
      <c r="G75" s="245"/>
      <c r="H75" s="245"/>
      <c r="I75" s="245"/>
      <c r="J75" s="245"/>
      <c r="K75" s="245"/>
    </row>
    <row r="76" spans="1:11" x14ac:dyDescent="0.25">
      <c r="A76" s="279"/>
      <c r="B76" s="245"/>
      <c r="C76" s="245"/>
      <c r="D76" s="245"/>
      <c r="E76" s="245"/>
      <c r="F76" s="245"/>
      <c r="G76" s="245"/>
      <c r="H76" s="245"/>
      <c r="I76" s="245"/>
      <c r="J76" s="245"/>
      <c r="K76" s="245"/>
    </row>
    <row r="77" spans="1:11" x14ac:dyDescent="0.25">
      <c r="A77" s="279"/>
      <c r="B77" s="245"/>
      <c r="C77" s="245"/>
      <c r="D77" s="245"/>
      <c r="E77" s="245"/>
      <c r="F77" s="245"/>
      <c r="G77" s="245"/>
      <c r="H77" s="245"/>
      <c r="I77" s="245"/>
      <c r="J77" s="245"/>
      <c r="K77" s="245"/>
    </row>
    <row r="78" spans="1:11" x14ac:dyDescent="0.25">
      <c r="A78" s="279"/>
      <c r="B78" s="245"/>
      <c r="C78" s="245"/>
      <c r="D78" s="245"/>
      <c r="E78" s="245"/>
      <c r="F78" s="245"/>
      <c r="G78" s="245"/>
      <c r="H78" s="245"/>
      <c r="I78" s="245"/>
      <c r="J78" s="245"/>
      <c r="K78" s="245"/>
    </row>
    <row r="79" spans="1:11" x14ac:dyDescent="0.25">
      <c r="A79" s="279"/>
      <c r="B79" s="245"/>
      <c r="C79" s="245"/>
      <c r="D79" s="245"/>
      <c r="E79" s="245"/>
      <c r="F79" s="245"/>
      <c r="G79" s="245"/>
      <c r="H79" s="245"/>
      <c r="I79" s="245"/>
      <c r="J79" s="245"/>
      <c r="K79" s="245"/>
    </row>
    <row r="80" spans="1:11" x14ac:dyDescent="0.25">
      <c r="A80" s="279"/>
      <c r="B80" s="245"/>
      <c r="C80" s="245"/>
      <c r="D80" s="245"/>
      <c r="E80" s="245"/>
      <c r="F80" s="245"/>
      <c r="G80" s="245"/>
      <c r="H80" s="245"/>
      <c r="I80" s="245"/>
      <c r="J80" s="245"/>
      <c r="K80" s="245"/>
    </row>
    <row r="81" spans="1:11" x14ac:dyDescent="0.25">
      <c r="A81" s="279"/>
      <c r="B81" s="245"/>
      <c r="C81" s="245"/>
      <c r="D81" s="245"/>
      <c r="E81" s="245"/>
      <c r="F81" s="245"/>
      <c r="G81" s="245"/>
      <c r="H81" s="245"/>
      <c r="I81" s="245"/>
      <c r="J81" s="245"/>
      <c r="K81" s="245"/>
    </row>
    <row r="82" spans="1:11" x14ac:dyDescent="0.25">
      <c r="A82" s="279"/>
      <c r="B82" s="245"/>
      <c r="C82" s="245"/>
      <c r="D82" s="245"/>
      <c r="E82" s="245"/>
      <c r="F82" s="245"/>
      <c r="G82" s="245"/>
      <c r="H82" s="245"/>
      <c r="I82" s="245"/>
      <c r="J82" s="245"/>
      <c r="K82" s="245"/>
    </row>
    <row r="83" spans="1:11" x14ac:dyDescent="0.25">
      <c r="A83" s="279"/>
      <c r="B83" s="245"/>
      <c r="C83" s="245"/>
      <c r="D83" s="245"/>
      <c r="E83" s="245"/>
      <c r="F83" s="245"/>
      <c r="G83" s="245"/>
      <c r="H83" s="245"/>
      <c r="I83" s="245"/>
      <c r="J83" s="245"/>
      <c r="K83" s="245"/>
    </row>
  </sheetData>
  <mergeCells count="8">
    <mergeCell ref="E6:E7"/>
    <mergeCell ref="E63:E67"/>
    <mergeCell ref="E38:E39"/>
    <mergeCell ref="E12:E17"/>
    <mergeCell ref="E20:E25"/>
    <mergeCell ref="E45:E49"/>
    <mergeCell ref="E50:E51"/>
    <mergeCell ref="E55:E59"/>
  </mergeCells>
  <pageMargins left="0.25" right="0.25" top="0.75" bottom="0.75" header="0.3" footer="0.3"/>
  <pageSetup paperSize="9" firstPageNumber="24" fitToWidth="0" orientation="landscape" r:id="rId1"/>
  <headerFooter>
    <oddHeader>&amp;C&amp;"-,Bold Italic"&amp;14Island Resort - Section Four - &amp;A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view="pageLayout" topLeftCell="A40" zoomScaleNormal="115" workbookViewId="0">
      <selection activeCell="C50" sqref="C50"/>
    </sheetView>
  </sheetViews>
  <sheetFormatPr defaultColWidth="9.140625" defaultRowHeight="14.25" x14ac:dyDescent="0.25"/>
  <cols>
    <col min="1" max="1" width="6.7109375" style="117" customWidth="1"/>
    <col min="2" max="2" width="6.28515625" style="98" customWidth="1"/>
    <col min="3" max="3" width="52.85546875" style="98" customWidth="1"/>
    <col min="4" max="4" width="8.85546875" style="98" customWidth="1"/>
    <col min="5" max="5" width="7.85546875" style="98" customWidth="1"/>
    <col min="6" max="6" width="40.7109375" style="98" customWidth="1"/>
    <col min="7" max="11" width="3.85546875" style="98" customWidth="1"/>
    <col min="12" max="16384" width="9.140625" style="98"/>
  </cols>
  <sheetData>
    <row r="1" spans="1:11" ht="31.5" customHeight="1" x14ac:dyDescent="0.25">
      <c r="A1" s="280">
        <v>5</v>
      </c>
      <c r="B1" s="281"/>
      <c r="C1" s="282" t="s">
        <v>74</v>
      </c>
      <c r="D1" s="365" t="s">
        <v>111</v>
      </c>
      <c r="E1" s="280" t="s">
        <v>112</v>
      </c>
      <c r="F1" s="280" t="s">
        <v>113</v>
      </c>
      <c r="G1" s="283" t="s">
        <v>11</v>
      </c>
      <c r="H1" s="283" t="s">
        <v>12</v>
      </c>
      <c r="I1" s="283" t="s">
        <v>13</v>
      </c>
      <c r="J1" s="283" t="s">
        <v>14</v>
      </c>
      <c r="K1" s="283" t="s">
        <v>15</v>
      </c>
    </row>
    <row r="2" spans="1:11" s="134" customFormat="1" ht="17.25" customHeight="1" x14ac:dyDescent="0.25">
      <c r="A2" s="156">
        <v>5.0999999999999996</v>
      </c>
      <c r="B2" s="130"/>
      <c r="C2" s="223" t="s">
        <v>75</v>
      </c>
      <c r="D2" s="222"/>
      <c r="E2" s="177"/>
      <c r="F2" s="177"/>
      <c r="G2" s="133"/>
      <c r="H2" s="133"/>
      <c r="I2" s="133"/>
      <c r="J2" s="133"/>
      <c r="K2" s="133"/>
    </row>
    <row r="3" spans="1:11" s="134" customFormat="1" ht="114" x14ac:dyDescent="0.25">
      <c r="A3" s="156"/>
      <c r="B3" s="130"/>
      <c r="C3" s="139" t="s">
        <v>920</v>
      </c>
      <c r="D3" s="222"/>
      <c r="E3" s="177"/>
      <c r="F3" s="177"/>
      <c r="G3" s="133"/>
      <c r="H3" s="133"/>
      <c r="I3" s="133"/>
      <c r="J3" s="133"/>
      <c r="K3" s="133"/>
    </row>
    <row r="4" spans="1:11" ht="29.25" customHeight="1" x14ac:dyDescent="0.25">
      <c r="A4" s="102" t="s">
        <v>677</v>
      </c>
      <c r="B4" s="124" t="s">
        <v>0</v>
      </c>
      <c r="C4" s="139" t="s">
        <v>239</v>
      </c>
      <c r="D4" s="140" t="s">
        <v>2</v>
      </c>
      <c r="E4" s="128"/>
      <c r="F4" s="100"/>
      <c r="G4" s="103"/>
      <c r="H4" s="103"/>
      <c r="I4" s="103"/>
      <c r="J4" s="103"/>
      <c r="K4" s="103"/>
    </row>
    <row r="5" spans="1:11" ht="30" customHeight="1" x14ac:dyDescent="0.25">
      <c r="A5" s="102" t="s">
        <v>678</v>
      </c>
      <c r="B5" s="124" t="s">
        <v>0</v>
      </c>
      <c r="C5" s="139" t="s">
        <v>240</v>
      </c>
      <c r="D5" s="140" t="s">
        <v>2</v>
      </c>
      <c r="E5" s="128"/>
      <c r="F5" s="100"/>
      <c r="G5" s="103"/>
      <c r="H5" s="103"/>
      <c r="I5" s="103"/>
      <c r="J5" s="103"/>
      <c r="K5" s="103"/>
    </row>
    <row r="6" spans="1:11" ht="16.5" customHeight="1" x14ac:dyDescent="0.25">
      <c r="A6" s="102"/>
      <c r="B6" s="124"/>
      <c r="C6" s="139"/>
      <c r="D6" s="140"/>
      <c r="E6" s="128"/>
      <c r="F6" s="100"/>
      <c r="G6" s="103"/>
      <c r="H6" s="103"/>
      <c r="I6" s="103"/>
      <c r="J6" s="103"/>
      <c r="K6" s="103"/>
    </row>
    <row r="7" spans="1:11" ht="18.75" customHeight="1" x14ac:dyDescent="0.25">
      <c r="A7" s="102">
        <v>5.2</v>
      </c>
      <c r="B7" s="284"/>
      <c r="C7" s="99" t="s">
        <v>170</v>
      </c>
      <c r="D7" s="128"/>
      <c r="E7" s="286"/>
      <c r="F7" s="285"/>
      <c r="G7" s="133"/>
      <c r="H7" s="103"/>
      <c r="I7" s="103"/>
      <c r="J7" s="103"/>
      <c r="K7" s="103"/>
    </row>
    <row r="8" spans="1:11" ht="24" customHeight="1" x14ac:dyDescent="0.25">
      <c r="A8" s="102" t="s">
        <v>1220</v>
      </c>
      <c r="B8" s="284" t="s">
        <v>4</v>
      </c>
      <c r="C8" s="271" t="s">
        <v>798</v>
      </c>
      <c r="D8" s="140">
        <v>20</v>
      </c>
      <c r="E8" s="529"/>
      <c r="F8" s="285"/>
      <c r="G8" s="133"/>
      <c r="H8" s="103"/>
      <c r="I8" s="103"/>
      <c r="J8" s="103" t="s">
        <v>3</v>
      </c>
      <c r="K8" s="103" t="s">
        <v>3</v>
      </c>
    </row>
    <row r="9" spans="1:11" ht="28.5" customHeight="1" x14ac:dyDescent="0.25">
      <c r="A9" s="102" t="s">
        <v>1221</v>
      </c>
      <c r="B9" s="284" t="s">
        <v>4</v>
      </c>
      <c r="C9" s="271" t="s">
        <v>921</v>
      </c>
      <c r="D9" s="140">
        <v>10</v>
      </c>
      <c r="E9" s="530"/>
      <c r="F9" s="285"/>
      <c r="G9" s="133"/>
      <c r="H9" s="103"/>
      <c r="I9" s="103"/>
      <c r="J9" s="103"/>
      <c r="K9" s="103"/>
    </row>
    <row r="10" spans="1:11" s="134" customFormat="1" ht="16.5" customHeight="1" x14ac:dyDescent="0.25">
      <c r="A10" s="102"/>
      <c r="B10" s="103"/>
      <c r="C10" s="136" t="s">
        <v>9</v>
      </c>
      <c r="D10" s="126">
        <f>SUM(D8)</f>
        <v>20</v>
      </c>
      <c r="E10" s="126">
        <f>SUM(E8)</f>
        <v>0</v>
      </c>
      <c r="F10" s="103"/>
      <c r="G10" s="103"/>
      <c r="H10" s="103"/>
      <c r="I10" s="103"/>
      <c r="J10" s="103"/>
      <c r="K10" s="103"/>
    </row>
    <row r="11" spans="1:11" ht="17.25" customHeight="1" x14ac:dyDescent="0.25">
      <c r="A11" s="156">
        <v>5.3</v>
      </c>
      <c r="B11" s="130"/>
      <c r="C11" s="176" t="s">
        <v>73</v>
      </c>
      <c r="D11" s="177"/>
      <c r="E11" s="177"/>
      <c r="F11" s="176"/>
      <c r="G11" s="133"/>
      <c r="H11" s="133"/>
      <c r="I11" s="133"/>
      <c r="J11" s="133"/>
      <c r="K11" s="133"/>
    </row>
    <row r="12" spans="1:11" s="134" customFormat="1" ht="47.25" customHeight="1" x14ac:dyDescent="0.25">
      <c r="A12" s="156" t="s">
        <v>500</v>
      </c>
      <c r="B12" s="177" t="s">
        <v>0</v>
      </c>
      <c r="C12" s="131" t="s">
        <v>736</v>
      </c>
      <c r="D12" s="132" t="s">
        <v>2</v>
      </c>
      <c r="E12" s="132"/>
      <c r="F12" s="131"/>
      <c r="G12" s="157"/>
      <c r="H12" s="157"/>
      <c r="I12" s="157"/>
      <c r="J12" s="157"/>
      <c r="K12" s="157"/>
    </row>
    <row r="13" spans="1:11" s="134" customFormat="1" ht="35.25" customHeight="1" x14ac:dyDescent="0.25">
      <c r="A13" s="156" t="s">
        <v>734</v>
      </c>
      <c r="B13" s="177" t="s">
        <v>0</v>
      </c>
      <c r="C13" s="131" t="s">
        <v>1178</v>
      </c>
      <c r="D13" s="132">
        <v>10</v>
      </c>
      <c r="E13" s="501"/>
      <c r="F13" s="131"/>
      <c r="G13" s="157"/>
      <c r="H13" s="157"/>
      <c r="I13" s="157"/>
      <c r="J13" s="157"/>
      <c r="K13" s="157"/>
    </row>
    <row r="14" spans="1:11" s="134" customFormat="1" ht="20.25" customHeight="1" x14ac:dyDescent="0.25">
      <c r="A14" s="156" t="s">
        <v>501</v>
      </c>
      <c r="B14" s="177" t="s">
        <v>0</v>
      </c>
      <c r="C14" s="131" t="s">
        <v>718</v>
      </c>
      <c r="D14" s="132">
        <v>5</v>
      </c>
      <c r="E14" s="502"/>
      <c r="F14" s="131"/>
      <c r="G14" s="157"/>
      <c r="H14" s="157"/>
      <c r="I14" s="157"/>
      <c r="J14" s="157"/>
      <c r="K14" s="157"/>
    </row>
    <row r="15" spans="1:11" ht="63.75" customHeight="1" x14ac:dyDescent="0.25">
      <c r="A15" s="156" t="s">
        <v>502</v>
      </c>
      <c r="B15" s="130" t="s">
        <v>0</v>
      </c>
      <c r="C15" s="131" t="s">
        <v>1049</v>
      </c>
      <c r="D15" s="132">
        <v>25</v>
      </c>
      <c r="E15" s="526"/>
      <c r="F15" s="176"/>
      <c r="G15" s="133"/>
      <c r="H15" s="133"/>
      <c r="I15" s="133"/>
      <c r="J15" s="133"/>
      <c r="K15" s="133"/>
    </row>
    <row r="16" spans="1:11" ht="44.25" customHeight="1" x14ac:dyDescent="0.25">
      <c r="A16" s="156" t="s">
        <v>503</v>
      </c>
      <c r="B16" s="130" t="s">
        <v>0</v>
      </c>
      <c r="C16" s="131" t="s">
        <v>695</v>
      </c>
      <c r="D16" s="132">
        <v>20</v>
      </c>
      <c r="E16" s="527"/>
      <c r="F16" s="176"/>
      <c r="G16" s="133"/>
      <c r="H16" s="133"/>
      <c r="I16" s="133"/>
      <c r="J16" s="133"/>
      <c r="K16" s="133"/>
    </row>
    <row r="17" spans="1:11" s="134" customFormat="1" ht="31.5" customHeight="1" x14ac:dyDescent="0.25">
      <c r="A17" s="156" t="s">
        <v>1222</v>
      </c>
      <c r="B17" s="130" t="s">
        <v>0</v>
      </c>
      <c r="C17" s="131" t="s">
        <v>696</v>
      </c>
      <c r="D17" s="132">
        <v>15</v>
      </c>
      <c r="E17" s="527"/>
      <c r="F17" s="176"/>
      <c r="G17" s="133"/>
      <c r="H17" s="133"/>
      <c r="I17" s="133"/>
      <c r="J17" s="133"/>
      <c r="K17" s="133"/>
    </row>
    <row r="18" spans="1:11" s="134" customFormat="1" ht="31.5" customHeight="1" x14ac:dyDescent="0.25">
      <c r="A18" s="156" t="s">
        <v>1223</v>
      </c>
      <c r="B18" s="130" t="s">
        <v>0</v>
      </c>
      <c r="C18" s="131" t="s">
        <v>679</v>
      </c>
      <c r="D18" s="132">
        <v>10</v>
      </c>
      <c r="E18" s="527"/>
      <c r="F18" s="176"/>
      <c r="G18" s="133"/>
      <c r="H18" s="133"/>
      <c r="I18" s="133"/>
      <c r="J18" s="133"/>
      <c r="K18" s="133"/>
    </row>
    <row r="19" spans="1:11" s="134" customFormat="1" ht="19.5" customHeight="1" x14ac:dyDescent="0.25">
      <c r="A19" s="156" t="s">
        <v>1224</v>
      </c>
      <c r="B19" s="130" t="s">
        <v>0</v>
      </c>
      <c r="C19" s="134" t="s">
        <v>171</v>
      </c>
      <c r="D19" s="132">
        <v>5</v>
      </c>
      <c r="E19" s="527"/>
      <c r="F19" s="176"/>
      <c r="G19" s="133"/>
      <c r="H19" s="133"/>
      <c r="I19" s="133"/>
      <c r="J19" s="133"/>
      <c r="K19" s="133"/>
    </row>
    <row r="20" spans="1:11" s="134" customFormat="1" ht="51.75" customHeight="1" x14ac:dyDescent="0.25">
      <c r="A20" s="156" t="s">
        <v>1225</v>
      </c>
      <c r="B20" s="130" t="s">
        <v>0</v>
      </c>
      <c r="C20" s="229" t="s">
        <v>172</v>
      </c>
      <c r="D20" s="132">
        <v>0</v>
      </c>
      <c r="E20" s="528"/>
      <c r="F20" s="176"/>
      <c r="G20" s="133"/>
      <c r="H20" s="133"/>
      <c r="I20" s="133"/>
      <c r="J20" s="133"/>
      <c r="K20" s="133"/>
    </row>
    <row r="21" spans="1:11" s="134" customFormat="1" ht="18" customHeight="1" x14ac:dyDescent="0.25">
      <c r="A21" s="102"/>
      <c r="B21" s="103"/>
      <c r="C21" s="136" t="s">
        <v>9</v>
      </c>
      <c r="D21" s="126">
        <f>SUM(D15+D13)</f>
        <v>35</v>
      </c>
      <c r="E21" s="126">
        <f>SUM(E15+E13)</f>
        <v>0</v>
      </c>
      <c r="F21" s="103"/>
      <c r="G21" s="103"/>
      <c r="H21" s="103"/>
      <c r="I21" s="103"/>
      <c r="J21" s="103"/>
      <c r="K21" s="103"/>
    </row>
    <row r="22" spans="1:11" x14ac:dyDescent="0.25">
      <c r="A22" s="102">
        <v>5.4</v>
      </c>
      <c r="B22" s="124"/>
      <c r="C22" s="101" t="s">
        <v>76</v>
      </c>
      <c r="D22" s="128"/>
      <c r="E22" s="126"/>
      <c r="F22" s="101"/>
      <c r="G22" s="103"/>
      <c r="H22" s="103"/>
      <c r="I22" s="103"/>
      <c r="J22" s="103"/>
      <c r="K22" s="103"/>
    </row>
    <row r="23" spans="1:11" ht="39" customHeight="1" x14ac:dyDescent="0.25">
      <c r="A23" s="102" t="s">
        <v>504</v>
      </c>
      <c r="B23" s="124" t="s">
        <v>0</v>
      </c>
      <c r="C23" s="100" t="s">
        <v>737</v>
      </c>
      <c r="D23" s="128" t="s">
        <v>2</v>
      </c>
      <c r="E23" s="128"/>
      <c r="F23" s="100"/>
      <c r="G23" s="103"/>
      <c r="H23" s="103"/>
      <c r="I23" s="103"/>
      <c r="J23" s="103"/>
      <c r="K23" s="103"/>
    </row>
    <row r="24" spans="1:11" ht="19.5" customHeight="1" x14ac:dyDescent="0.25">
      <c r="A24" s="102" t="s">
        <v>505</v>
      </c>
      <c r="B24" s="124" t="s">
        <v>0</v>
      </c>
      <c r="C24" s="131" t="s">
        <v>813</v>
      </c>
      <c r="D24" s="132" t="s">
        <v>2</v>
      </c>
      <c r="E24" s="128"/>
      <c r="F24" s="100"/>
      <c r="G24" s="103"/>
      <c r="H24" s="103"/>
      <c r="I24" s="103"/>
      <c r="J24" s="103"/>
      <c r="K24" s="103"/>
    </row>
    <row r="25" spans="1:11" ht="28.5" x14ac:dyDescent="0.25">
      <c r="A25" s="102" t="s">
        <v>506</v>
      </c>
      <c r="B25" s="130" t="s">
        <v>0</v>
      </c>
      <c r="C25" s="139" t="s">
        <v>814</v>
      </c>
      <c r="D25" s="140" t="s">
        <v>2</v>
      </c>
      <c r="E25" s="128"/>
      <c r="F25" s="100"/>
      <c r="G25" s="103"/>
      <c r="H25" s="103"/>
      <c r="I25" s="103"/>
      <c r="J25" s="103"/>
      <c r="K25" s="103"/>
    </row>
    <row r="26" spans="1:11" ht="28.5" x14ac:dyDescent="0.25">
      <c r="A26" s="102" t="s">
        <v>507</v>
      </c>
      <c r="B26" s="124" t="s">
        <v>0</v>
      </c>
      <c r="C26" s="131" t="s">
        <v>1226</v>
      </c>
      <c r="D26" s="132" t="s">
        <v>2</v>
      </c>
      <c r="E26" s="135"/>
      <c r="F26" s="100"/>
      <c r="G26" s="103"/>
      <c r="H26" s="103"/>
      <c r="I26" s="103"/>
      <c r="J26" s="103"/>
      <c r="K26" s="103"/>
    </row>
    <row r="27" spans="1:11" ht="45" customHeight="1" x14ac:dyDescent="0.25">
      <c r="A27" s="102" t="s">
        <v>508</v>
      </c>
      <c r="B27" s="124" t="s">
        <v>4</v>
      </c>
      <c r="C27" s="100" t="s">
        <v>1050</v>
      </c>
      <c r="D27" s="128">
        <v>10</v>
      </c>
      <c r="E27" s="490"/>
      <c r="F27" s="100"/>
      <c r="G27" s="103"/>
      <c r="H27" s="103"/>
      <c r="I27" s="103"/>
      <c r="J27" s="103"/>
      <c r="K27" s="103"/>
    </row>
    <row r="28" spans="1:11" ht="28.5" x14ac:dyDescent="0.25">
      <c r="A28" s="102" t="s">
        <v>509</v>
      </c>
      <c r="B28" s="124" t="s">
        <v>4</v>
      </c>
      <c r="C28" s="100" t="s">
        <v>241</v>
      </c>
      <c r="D28" s="128">
        <v>5</v>
      </c>
      <c r="E28" s="491"/>
      <c r="F28" s="100"/>
      <c r="G28" s="103"/>
      <c r="H28" s="103"/>
      <c r="I28" s="103"/>
      <c r="J28" s="103"/>
      <c r="K28" s="103"/>
    </row>
    <row r="29" spans="1:11" ht="42.75" x14ac:dyDescent="0.25">
      <c r="A29" s="102" t="s">
        <v>510</v>
      </c>
      <c r="B29" s="124" t="s">
        <v>4</v>
      </c>
      <c r="C29" s="100" t="s">
        <v>738</v>
      </c>
      <c r="D29" s="128">
        <v>0</v>
      </c>
      <c r="E29" s="491"/>
      <c r="F29" s="100"/>
      <c r="G29" s="103"/>
      <c r="H29" s="103"/>
      <c r="I29" s="103"/>
      <c r="J29" s="103"/>
      <c r="K29" s="103"/>
    </row>
    <row r="30" spans="1:11" ht="16.5" customHeight="1" x14ac:dyDescent="0.25">
      <c r="A30" s="102" t="s">
        <v>735</v>
      </c>
      <c r="B30" s="200" t="s">
        <v>4</v>
      </c>
      <c r="C30" s="204" t="s">
        <v>922</v>
      </c>
      <c r="D30" s="208">
        <v>10</v>
      </c>
      <c r="E30" s="128"/>
      <c r="F30" s="155"/>
      <c r="G30" s="209"/>
      <c r="H30" s="209"/>
      <c r="I30" s="209"/>
      <c r="J30" s="209"/>
      <c r="K30" s="209"/>
    </row>
    <row r="31" spans="1:11" x14ac:dyDescent="0.25">
      <c r="A31" s="102"/>
      <c r="B31" s="126"/>
      <c r="C31" s="136" t="s">
        <v>9</v>
      </c>
      <c r="D31" s="126">
        <f>SUM(D27+D30)</f>
        <v>20</v>
      </c>
      <c r="E31" s="126">
        <f>SUM(E27+E30)</f>
        <v>0</v>
      </c>
      <c r="F31" s="100"/>
      <c r="G31" s="103"/>
      <c r="H31" s="103"/>
      <c r="I31" s="103"/>
      <c r="J31" s="103"/>
      <c r="K31" s="103"/>
    </row>
    <row r="32" spans="1:11" x14ac:dyDescent="0.25">
      <c r="A32" s="102"/>
      <c r="B32" s="103"/>
      <c r="C32" s="103"/>
      <c r="D32" s="167"/>
      <c r="E32" s="103"/>
      <c r="F32" s="103"/>
      <c r="G32" s="167"/>
      <c r="H32" s="103"/>
      <c r="I32" s="103"/>
      <c r="J32" s="103"/>
      <c r="K32" s="103"/>
    </row>
    <row r="33" spans="1:11" x14ac:dyDescent="0.25">
      <c r="A33" s="102">
        <v>5.5</v>
      </c>
      <c r="B33" s="103"/>
      <c r="C33" s="223" t="s">
        <v>78</v>
      </c>
      <c r="D33" s="140"/>
      <c r="E33" s="140"/>
      <c r="F33" s="100"/>
      <c r="G33" s="103"/>
      <c r="H33" s="103"/>
      <c r="I33" s="103"/>
      <c r="J33" s="103"/>
      <c r="K33" s="103"/>
    </row>
    <row r="34" spans="1:11" x14ac:dyDescent="0.25">
      <c r="A34" s="102" t="s">
        <v>511</v>
      </c>
      <c r="B34" s="232" t="s">
        <v>0</v>
      </c>
      <c r="C34" s="139" t="s">
        <v>243</v>
      </c>
      <c r="D34" s="140" t="s">
        <v>2</v>
      </c>
      <c r="E34" s="140"/>
      <c r="F34" s="100"/>
      <c r="G34" s="103"/>
      <c r="H34" s="103"/>
      <c r="I34" s="103"/>
      <c r="J34" s="103"/>
      <c r="K34" s="103"/>
    </row>
    <row r="35" spans="1:11" x14ac:dyDescent="0.25">
      <c r="A35" s="102" t="s">
        <v>512</v>
      </c>
      <c r="B35" s="232" t="s">
        <v>4</v>
      </c>
      <c r="C35" s="139" t="s">
        <v>242</v>
      </c>
      <c r="D35" s="140">
        <v>5</v>
      </c>
      <c r="E35" s="140"/>
      <c r="F35" s="100"/>
      <c r="G35" s="103"/>
      <c r="H35" s="103"/>
      <c r="I35" s="103"/>
      <c r="J35" s="103"/>
      <c r="K35" s="103"/>
    </row>
    <row r="36" spans="1:11" ht="18.75" customHeight="1" x14ac:dyDescent="0.25">
      <c r="A36" s="102" t="s">
        <v>513</v>
      </c>
      <c r="B36" s="232" t="s">
        <v>0</v>
      </c>
      <c r="C36" s="139" t="s">
        <v>740</v>
      </c>
      <c r="D36" s="140">
        <v>5</v>
      </c>
      <c r="E36" s="140"/>
      <c r="F36" s="131"/>
      <c r="G36" s="133"/>
      <c r="H36" s="133"/>
      <c r="I36" s="133"/>
      <c r="J36" s="133"/>
      <c r="K36" s="133"/>
    </row>
    <row r="37" spans="1:11" ht="29.25" customHeight="1" x14ac:dyDescent="0.25">
      <c r="A37" s="102" t="s">
        <v>514</v>
      </c>
      <c r="B37" s="232" t="s">
        <v>0</v>
      </c>
      <c r="C37" s="139" t="s">
        <v>244</v>
      </c>
      <c r="D37" s="140" t="s">
        <v>2</v>
      </c>
      <c r="E37" s="140"/>
      <c r="F37" s="100"/>
      <c r="G37" s="103"/>
      <c r="H37" s="103"/>
      <c r="I37" s="103"/>
      <c r="J37" s="103"/>
      <c r="K37" s="103"/>
    </row>
    <row r="38" spans="1:11" ht="16.5" customHeight="1" x14ac:dyDescent="0.25">
      <c r="A38" s="102" t="s">
        <v>515</v>
      </c>
      <c r="B38" s="232" t="s">
        <v>0</v>
      </c>
      <c r="C38" s="139" t="s">
        <v>741</v>
      </c>
      <c r="D38" s="149">
        <v>10</v>
      </c>
      <c r="E38" s="149"/>
      <c r="F38" s="100"/>
      <c r="G38" s="103"/>
      <c r="H38" s="103"/>
      <c r="I38" s="103"/>
      <c r="J38" s="103"/>
      <c r="K38" s="103"/>
    </row>
    <row r="39" spans="1:11" ht="30" customHeight="1" x14ac:dyDescent="0.25">
      <c r="A39" s="102" t="s">
        <v>516</v>
      </c>
      <c r="B39" s="232" t="s">
        <v>0</v>
      </c>
      <c r="C39" s="139" t="s">
        <v>245</v>
      </c>
      <c r="D39" s="140" t="s">
        <v>2</v>
      </c>
      <c r="E39" s="140"/>
      <c r="F39" s="100"/>
      <c r="G39" s="103"/>
      <c r="H39" s="103"/>
      <c r="I39" s="103"/>
      <c r="J39" s="103"/>
      <c r="K39" s="103"/>
    </row>
    <row r="40" spans="1:11" ht="16.5" customHeight="1" x14ac:dyDescent="0.25">
      <c r="A40" s="102" t="s">
        <v>739</v>
      </c>
      <c r="B40" s="232" t="s">
        <v>0</v>
      </c>
      <c r="C40" s="139" t="s">
        <v>77</v>
      </c>
      <c r="D40" s="140" t="s">
        <v>2</v>
      </c>
      <c r="E40" s="140"/>
      <c r="F40" s="100"/>
      <c r="G40" s="103"/>
      <c r="H40" s="103"/>
      <c r="I40" s="103"/>
      <c r="J40" s="103"/>
      <c r="K40" s="103"/>
    </row>
    <row r="41" spans="1:11" x14ac:dyDescent="0.25">
      <c r="A41" s="102" t="s">
        <v>1125</v>
      </c>
      <c r="B41" s="232" t="s">
        <v>0</v>
      </c>
      <c r="C41" s="139" t="s">
        <v>1232</v>
      </c>
      <c r="D41" s="149">
        <v>5</v>
      </c>
      <c r="E41" s="149"/>
      <c r="F41" s="100"/>
      <c r="G41" s="103"/>
      <c r="H41" s="103"/>
      <c r="I41" s="103"/>
      <c r="J41" s="103"/>
      <c r="K41" s="103"/>
    </row>
    <row r="42" spans="1:11" x14ac:dyDescent="0.25">
      <c r="A42" s="102" t="s">
        <v>1126</v>
      </c>
      <c r="B42" s="232" t="s">
        <v>0</v>
      </c>
      <c r="C42" s="139" t="s">
        <v>246</v>
      </c>
      <c r="D42" s="149">
        <v>10</v>
      </c>
      <c r="E42" s="149"/>
      <c r="F42" s="100"/>
      <c r="G42" s="103"/>
      <c r="H42" s="103"/>
      <c r="I42" s="103"/>
      <c r="J42" s="103"/>
      <c r="K42" s="103"/>
    </row>
    <row r="43" spans="1:11" ht="16.5" customHeight="1" x14ac:dyDescent="0.25">
      <c r="A43" s="102" t="s">
        <v>1227</v>
      </c>
      <c r="B43" s="232" t="s">
        <v>0</v>
      </c>
      <c r="C43" s="103" t="s">
        <v>1233</v>
      </c>
      <c r="D43" s="149" t="s">
        <v>2</v>
      </c>
      <c r="E43" s="149"/>
      <c r="F43" s="100"/>
      <c r="G43" s="103"/>
      <c r="H43" s="103"/>
      <c r="I43" s="103"/>
      <c r="J43" s="103"/>
      <c r="K43" s="103"/>
    </row>
    <row r="44" spans="1:11" ht="17.25" customHeight="1" x14ac:dyDescent="0.25">
      <c r="A44" s="102" t="s">
        <v>1228</v>
      </c>
      <c r="B44" s="232" t="s">
        <v>4</v>
      </c>
      <c r="C44" s="139" t="s">
        <v>923</v>
      </c>
      <c r="D44" s="149">
        <v>10</v>
      </c>
      <c r="E44" s="149"/>
      <c r="F44" s="100"/>
      <c r="G44" s="103"/>
      <c r="H44" s="103"/>
      <c r="I44" s="103"/>
      <c r="J44" s="103"/>
      <c r="K44" s="103"/>
    </row>
    <row r="45" spans="1:11" ht="15" customHeight="1" x14ac:dyDescent="0.25">
      <c r="A45" s="102" t="s">
        <v>1229</v>
      </c>
      <c r="B45" s="232" t="s">
        <v>4</v>
      </c>
      <c r="C45" s="139" t="s">
        <v>924</v>
      </c>
      <c r="D45" s="149">
        <v>5</v>
      </c>
      <c r="E45" s="149"/>
      <c r="F45" s="100"/>
      <c r="G45" s="103"/>
      <c r="H45" s="103"/>
      <c r="I45" s="103"/>
      <c r="J45" s="103"/>
      <c r="K45" s="103"/>
    </row>
    <row r="46" spans="1:11" ht="15.75" customHeight="1" x14ac:dyDescent="0.25">
      <c r="A46" s="102" t="s">
        <v>1230</v>
      </c>
      <c r="B46" s="232" t="s">
        <v>4</v>
      </c>
      <c r="C46" s="139" t="s">
        <v>925</v>
      </c>
      <c r="D46" s="149">
        <v>5</v>
      </c>
      <c r="E46" s="149"/>
      <c r="F46" s="100"/>
      <c r="G46" s="103"/>
      <c r="H46" s="103"/>
      <c r="I46" s="103"/>
      <c r="J46" s="103"/>
      <c r="K46" s="103"/>
    </row>
    <row r="47" spans="1:11" ht="28.5" x14ac:dyDescent="0.25">
      <c r="A47" s="102" t="s">
        <v>1231</v>
      </c>
      <c r="B47" s="232" t="s">
        <v>4</v>
      </c>
      <c r="C47" s="139" t="s">
        <v>79</v>
      </c>
      <c r="D47" s="149">
        <v>5</v>
      </c>
      <c r="E47" s="149"/>
      <c r="F47" s="100"/>
      <c r="G47" s="103"/>
      <c r="H47" s="103"/>
      <c r="I47" s="103"/>
      <c r="J47" s="103"/>
      <c r="K47" s="103"/>
    </row>
    <row r="48" spans="1:11" x14ac:dyDescent="0.25">
      <c r="A48" s="102"/>
      <c r="B48" s="103"/>
      <c r="C48" s="272" t="s">
        <v>9</v>
      </c>
      <c r="D48" s="288">
        <f>SUM(D47+D45+D46+D44+D41+D42+D38+D36+D35)</f>
        <v>60</v>
      </c>
      <c r="E48" s="288">
        <f>SUM(E47+E45+E46+E44+E41+E42+E38+E36+E35)</f>
        <v>0</v>
      </c>
      <c r="F48" s="103"/>
      <c r="G48" s="103"/>
      <c r="H48" s="103"/>
      <c r="I48" s="103"/>
      <c r="J48" s="103"/>
      <c r="K48" s="103"/>
    </row>
  </sheetData>
  <mergeCells count="4">
    <mergeCell ref="E15:E20"/>
    <mergeCell ref="E27:E29"/>
    <mergeCell ref="E13:E14"/>
    <mergeCell ref="E8:E9"/>
  </mergeCells>
  <pageMargins left="0.25" right="0.25" top="0.75" bottom="0.75" header="0.3" footer="0.3"/>
  <pageSetup paperSize="9" firstPageNumber="28" fitToWidth="0" orientation="landscape" useFirstPageNumber="1" r:id="rId1"/>
  <headerFooter>
    <oddHeader>&amp;C&amp;"-,Bold Italic"&amp;14Island Resort - Section Five - &amp;A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1"/>
  <sheetViews>
    <sheetView view="pageLayout" topLeftCell="A133" zoomScaleNormal="130" workbookViewId="0">
      <selection activeCell="C137" sqref="C137"/>
    </sheetView>
  </sheetViews>
  <sheetFormatPr defaultColWidth="9.140625" defaultRowHeight="14.25" x14ac:dyDescent="0.25"/>
  <cols>
    <col min="1" max="1" width="6.28515625" style="117" customWidth="1"/>
    <col min="2" max="2" width="4.85546875" style="98" customWidth="1"/>
    <col min="3" max="3" width="51" style="98" customWidth="1"/>
    <col min="4" max="4" width="8.28515625" style="98" customWidth="1"/>
    <col min="5" max="5" width="8" style="98" customWidth="1"/>
    <col min="6" max="6" width="42.85546875" style="98" customWidth="1"/>
    <col min="7" max="11" width="4.140625" style="98" customWidth="1"/>
    <col min="12" max="12" width="3.85546875" style="98" customWidth="1"/>
    <col min="13" max="16384" width="9.140625" style="98"/>
  </cols>
  <sheetData>
    <row r="1" spans="1:12" ht="33.75" customHeight="1" x14ac:dyDescent="0.25">
      <c r="A1" s="289">
        <v>6</v>
      </c>
      <c r="B1" s="290"/>
      <c r="C1" s="291" t="s">
        <v>81</v>
      </c>
      <c r="D1" s="428" t="s">
        <v>111</v>
      </c>
      <c r="E1" s="289" t="s">
        <v>112</v>
      </c>
      <c r="F1" s="289" t="s">
        <v>113</v>
      </c>
      <c r="G1" s="292" t="s">
        <v>11</v>
      </c>
      <c r="H1" s="292" t="s">
        <v>12</v>
      </c>
      <c r="I1" s="292" t="s">
        <v>13</v>
      </c>
      <c r="J1" s="292" t="s">
        <v>14</v>
      </c>
      <c r="K1" s="292" t="s">
        <v>15</v>
      </c>
      <c r="L1" s="245"/>
    </row>
    <row r="2" spans="1:12" ht="16.5" customHeight="1" x14ac:dyDescent="0.25">
      <c r="A2" s="102">
        <v>6.1</v>
      </c>
      <c r="B2" s="293"/>
      <c r="C2" s="101" t="s">
        <v>80</v>
      </c>
      <c r="D2" s="189"/>
      <c r="E2" s="190"/>
      <c r="F2" s="278"/>
      <c r="G2" s="103"/>
      <c r="H2" s="103"/>
      <c r="I2" s="103"/>
      <c r="J2" s="103"/>
      <c r="K2" s="103"/>
      <c r="L2" s="245"/>
    </row>
    <row r="3" spans="1:12" ht="27" customHeight="1" x14ac:dyDescent="0.25">
      <c r="A3" s="102" t="s">
        <v>517</v>
      </c>
      <c r="B3" s="180" t="s">
        <v>0</v>
      </c>
      <c r="C3" s="129" t="s">
        <v>247</v>
      </c>
      <c r="D3" s="132" t="s">
        <v>2</v>
      </c>
      <c r="E3" s="190"/>
      <c r="F3" s="278"/>
      <c r="G3" s="103"/>
      <c r="H3" s="103"/>
      <c r="I3" s="103"/>
      <c r="J3" s="103"/>
      <c r="K3" s="103"/>
      <c r="L3" s="245"/>
    </row>
    <row r="4" spans="1:12" ht="15.75" customHeight="1" x14ac:dyDescent="0.25">
      <c r="A4" s="468" t="s">
        <v>518</v>
      </c>
      <c r="B4" s="475" t="s">
        <v>0</v>
      </c>
      <c r="C4" s="476" t="s">
        <v>1234</v>
      </c>
      <c r="D4" s="214">
        <v>10</v>
      </c>
      <c r="E4" s="477"/>
      <c r="F4" s="478"/>
      <c r="G4" s="479"/>
      <c r="H4" s="479"/>
      <c r="I4" s="479"/>
      <c r="J4" s="479"/>
      <c r="K4" s="479"/>
      <c r="L4" s="245"/>
    </row>
    <row r="5" spans="1:12" x14ac:dyDescent="0.25">
      <c r="A5" s="468" t="s">
        <v>519</v>
      </c>
      <c r="B5" s="475" t="s">
        <v>4</v>
      </c>
      <c r="C5" s="476" t="s">
        <v>1051</v>
      </c>
      <c r="D5" s="214">
        <v>10</v>
      </c>
      <c r="E5" s="480"/>
      <c r="F5" s="478"/>
      <c r="G5" s="479"/>
      <c r="H5" s="479"/>
      <c r="I5" s="479"/>
      <c r="J5" s="479"/>
      <c r="K5" s="479"/>
      <c r="L5" s="245"/>
    </row>
    <row r="6" spans="1:12" ht="28.5" x14ac:dyDescent="0.25">
      <c r="A6" s="102" t="s">
        <v>1127</v>
      </c>
      <c r="B6" s="180" t="s">
        <v>4</v>
      </c>
      <c r="C6" s="129" t="s">
        <v>926</v>
      </c>
      <c r="D6" s="132">
        <v>10</v>
      </c>
      <c r="E6" s="190"/>
      <c r="F6" s="278"/>
      <c r="G6" s="103"/>
      <c r="H6" s="103"/>
      <c r="I6" s="103"/>
      <c r="J6" s="103"/>
      <c r="K6" s="103"/>
      <c r="L6" s="245"/>
    </row>
    <row r="7" spans="1:12" x14ac:dyDescent="0.25">
      <c r="A7" s="102"/>
      <c r="B7" s="293"/>
      <c r="C7" s="294" t="s">
        <v>9</v>
      </c>
      <c r="D7" s="177">
        <f>SUM(D4+D5+D6)</f>
        <v>30</v>
      </c>
      <c r="E7" s="177">
        <f>SUM(E4+E5+E6)</f>
        <v>0</v>
      </c>
      <c r="F7" s="278"/>
      <c r="G7" s="103"/>
      <c r="H7" s="103"/>
      <c r="I7" s="103"/>
      <c r="J7" s="103"/>
      <c r="K7" s="103"/>
      <c r="L7" s="245"/>
    </row>
    <row r="8" spans="1:12" x14ac:dyDescent="0.25">
      <c r="A8" s="102"/>
      <c r="B8" s="103"/>
      <c r="C8" s="103"/>
      <c r="D8" s="103"/>
      <c r="E8" s="103"/>
      <c r="F8" s="103"/>
      <c r="G8" s="103"/>
      <c r="H8" s="103"/>
      <c r="I8" s="103"/>
      <c r="J8" s="103"/>
      <c r="K8" s="103"/>
      <c r="L8" s="245"/>
    </row>
    <row r="9" spans="1:12" ht="16.5" customHeight="1" x14ac:dyDescent="0.25">
      <c r="A9" s="295">
        <v>6.2</v>
      </c>
      <c r="B9" s="296"/>
      <c r="C9" s="101" t="s">
        <v>1011</v>
      </c>
      <c r="D9" s="297"/>
      <c r="E9" s="298"/>
      <c r="F9" s="299"/>
      <c r="G9" s="300"/>
      <c r="H9" s="300"/>
      <c r="I9" s="300"/>
      <c r="J9" s="300"/>
      <c r="K9" s="300"/>
      <c r="L9" s="245"/>
    </row>
    <row r="10" spans="1:12" ht="15" customHeight="1" x14ac:dyDescent="0.25">
      <c r="A10" s="199" t="s">
        <v>520</v>
      </c>
      <c r="B10" s="313"/>
      <c r="C10" s="100" t="s">
        <v>927</v>
      </c>
      <c r="D10" s="297">
        <v>15</v>
      </c>
      <c r="E10" s="314"/>
      <c r="F10" s="315"/>
      <c r="G10" s="300"/>
      <c r="H10" s="300"/>
      <c r="I10" s="300"/>
      <c r="J10" s="300"/>
      <c r="K10" s="300"/>
      <c r="L10" s="245"/>
    </row>
    <row r="11" spans="1:12" ht="79.5" customHeight="1" x14ac:dyDescent="0.25">
      <c r="A11" s="199" t="s">
        <v>521</v>
      </c>
      <c r="B11" s="207" t="s">
        <v>0</v>
      </c>
      <c r="C11" s="155" t="s">
        <v>928</v>
      </c>
      <c r="D11" s="368">
        <v>25</v>
      </c>
      <c r="E11" s="531"/>
      <c r="F11" s="392" t="s">
        <v>1128</v>
      </c>
      <c r="G11" s="209"/>
      <c r="H11" s="209"/>
      <c r="I11" s="209"/>
      <c r="J11" s="209"/>
      <c r="K11" s="209"/>
    </row>
    <row r="12" spans="1:12" ht="42" customHeight="1" x14ac:dyDescent="0.25">
      <c r="A12" s="199" t="s">
        <v>522</v>
      </c>
      <c r="B12" s="207" t="s">
        <v>0</v>
      </c>
      <c r="C12" s="155" t="s">
        <v>929</v>
      </c>
      <c r="D12" s="368">
        <v>20</v>
      </c>
      <c r="E12" s="531"/>
      <c r="F12" s="316"/>
      <c r="G12" s="209"/>
      <c r="H12" s="209"/>
      <c r="I12" s="209"/>
      <c r="J12" s="209"/>
      <c r="K12" s="209"/>
    </row>
    <row r="13" spans="1:12" ht="57.75" customHeight="1" x14ac:dyDescent="0.25">
      <c r="A13" s="199" t="s">
        <v>523</v>
      </c>
      <c r="B13" s="207" t="s">
        <v>0</v>
      </c>
      <c r="C13" s="155" t="s">
        <v>930</v>
      </c>
      <c r="D13" s="368">
        <v>15</v>
      </c>
      <c r="E13" s="531"/>
      <c r="F13" s="316"/>
      <c r="G13" s="209"/>
      <c r="H13" s="209"/>
      <c r="I13" s="209"/>
      <c r="J13" s="209"/>
      <c r="K13" s="209"/>
    </row>
    <row r="14" spans="1:12" ht="40.5" customHeight="1" x14ac:dyDescent="0.25">
      <c r="A14" s="199" t="s">
        <v>524</v>
      </c>
      <c r="B14" s="207" t="s">
        <v>0</v>
      </c>
      <c r="C14" s="155" t="s">
        <v>931</v>
      </c>
      <c r="D14" s="368">
        <v>10</v>
      </c>
      <c r="E14" s="531"/>
      <c r="F14" s="316"/>
      <c r="G14" s="209"/>
      <c r="H14" s="209"/>
      <c r="I14" s="209"/>
      <c r="J14" s="209"/>
      <c r="K14" s="209"/>
    </row>
    <row r="15" spans="1:12" ht="30" customHeight="1" x14ac:dyDescent="0.25">
      <c r="A15" s="199" t="s">
        <v>525</v>
      </c>
      <c r="B15" s="207" t="s">
        <v>0</v>
      </c>
      <c r="C15" s="155" t="s">
        <v>82</v>
      </c>
      <c r="D15" s="368">
        <v>5</v>
      </c>
      <c r="E15" s="531"/>
      <c r="F15" s="316"/>
      <c r="G15" s="209"/>
      <c r="H15" s="209"/>
      <c r="I15" s="209"/>
      <c r="J15" s="209"/>
      <c r="K15" s="209"/>
    </row>
    <row r="16" spans="1:12" ht="41.25" customHeight="1" x14ac:dyDescent="0.25">
      <c r="A16" s="199" t="s">
        <v>932</v>
      </c>
      <c r="B16" s="207" t="s">
        <v>0</v>
      </c>
      <c r="C16" s="155" t="s">
        <v>83</v>
      </c>
      <c r="D16" s="368">
        <v>0</v>
      </c>
      <c r="E16" s="531"/>
      <c r="F16" s="316"/>
      <c r="G16" s="209"/>
      <c r="H16" s="209"/>
      <c r="I16" s="209"/>
      <c r="J16" s="209"/>
      <c r="K16" s="209"/>
    </row>
    <row r="17" spans="1:12" x14ac:dyDescent="0.25">
      <c r="A17" s="199"/>
      <c r="B17" s="206"/>
      <c r="C17" s="252" t="s">
        <v>9</v>
      </c>
      <c r="D17" s="200">
        <f>SUM(D11+D10)</f>
        <v>40</v>
      </c>
      <c r="E17" s="456">
        <f>SUM(E11+E10)</f>
        <v>0</v>
      </c>
      <c r="F17" s="316"/>
      <c r="G17" s="209"/>
      <c r="H17" s="209"/>
      <c r="I17" s="209"/>
      <c r="J17" s="209"/>
      <c r="K17" s="209"/>
    </row>
    <row r="18" spans="1:12" s="134" customFormat="1" ht="21" customHeight="1" x14ac:dyDescent="0.25">
      <c r="A18" s="156">
        <v>6.3</v>
      </c>
      <c r="B18" s="302"/>
      <c r="C18" s="176" t="s">
        <v>84</v>
      </c>
      <c r="D18" s="132"/>
      <c r="E18" s="302"/>
      <c r="F18" s="303"/>
      <c r="G18" s="133"/>
      <c r="H18" s="133"/>
      <c r="I18" s="133"/>
      <c r="J18" s="133"/>
      <c r="K18" s="133"/>
      <c r="L18" s="245"/>
    </row>
    <row r="19" spans="1:12" s="134" customFormat="1" ht="36" customHeight="1" x14ac:dyDescent="0.25">
      <c r="A19" s="156" t="s">
        <v>526</v>
      </c>
      <c r="B19" s="304" t="s">
        <v>0</v>
      </c>
      <c r="C19" s="131" t="s">
        <v>85</v>
      </c>
      <c r="D19" s="132" t="s">
        <v>2</v>
      </c>
      <c r="E19" s="302"/>
      <c r="F19" s="303"/>
      <c r="G19" s="133"/>
      <c r="H19" s="133"/>
      <c r="I19" s="133"/>
      <c r="J19" s="133"/>
      <c r="K19" s="133"/>
      <c r="L19" s="245"/>
    </row>
    <row r="20" spans="1:12" s="134" customFormat="1" ht="36" customHeight="1" x14ac:dyDescent="0.25">
      <c r="A20" s="156" t="s">
        <v>527</v>
      </c>
      <c r="B20" s="304" t="s">
        <v>0</v>
      </c>
      <c r="C20" s="131" t="s">
        <v>86</v>
      </c>
      <c r="D20" s="132" t="s">
        <v>2</v>
      </c>
      <c r="E20" s="302"/>
      <c r="F20" s="303"/>
      <c r="G20" s="133"/>
      <c r="H20" s="133"/>
      <c r="I20" s="133"/>
      <c r="J20" s="133"/>
      <c r="K20" s="133"/>
      <c r="L20" s="245"/>
    </row>
    <row r="21" spans="1:12" s="134" customFormat="1" ht="72" customHeight="1" x14ac:dyDescent="0.25">
      <c r="A21" s="156" t="s">
        <v>528</v>
      </c>
      <c r="B21" s="320" t="s">
        <v>0</v>
      </c>
      <c r="C21" s="202" t="s">
        <v>1052</v>
      </c>
      <c r="D21" s="370">
        <v>20</v>
      </c>
      <c r="E21" s="537"/>
      <c r="F21" s="318"/>
      <c r="G21" s="319"/>
      <c r="H21" s="319"/>
      <c r="I21" s="319"/>
      <c r="J21" s="319"/>
      <c r="K21" s="319"/>
    </row>
    <row r="22" spans="1:12" s="134" customFormat="1" ht="57" x14ac:dyDescent="0.25">
      <c r="A22" s="156" t="s">
        <v>529</v>
      </c>
      <c r="B22" s="320" t="s">
        <v>0</v>
      </c>
      <c r="C22" s="202" t="s">
        <v>933</v>
      </c>
      <c r="D22" s="370">
        <v>15</v>
      </c>
      <c r="E22" s="537"/>
      <c r="F22" s="318"/>
      <c r="G22" s="319"/>
      <c r="H22" s="319"/>
      <c r="I22" s="319"/>
      <c r="J22" s="319"/>
      <c r="K22" s="319"/>
    </row>
    <row r="23" spans="1:12" s="134" customFormat="1" ht="60.75" customHeight="1" x14ac:dyDescent="0.25">
      <c r="A23" s="156" t="s">
        <v>530</v>
      </c>
      <c r="B23" s="320" t="s">
        <v>0</v>
      </c>
      <c r="C23" s="202" t="s">
        <v>934</v>
      </c>
      <c r="D23" s="370">
        <v>10</v>
      </c>
      <c r="E23" s="537"/>
      <c r="F23" s="318"/>
      <c r="G23" s="319"/>
      <c r="H23" s="319"/>
      <c r="I23" s="319"/>
      <c r="J23" s="319"/>
      <c r="K23" s="319"/>
    </row>
    <row r="24" spans="1:12" s="134" customFormat="1" ht="27.75" customHeight="1" x14ac:dyDescent="0.25">
      <c r="A24" s="156" t="s">
        <v>531</v>
      </c>
      <c r="B24" s="320" t="s">
        <v>0</v>
      </c>
      <c r="C24" s="202" t="s">
        <v>697</v>
      </c>
      <c r="D24" s="370">
        <v>5</v>
      </c>
      <c r="E24" s="537"/>
      <c r="F24" s="318"/>
      <c r="G24" s="319"/>
      <c r="H24" s="319"/>
      <c r="I24" s="319"/>
      <c r="J24" s="319"/>
      <c r="K24" s="319"/>
    </row>
    <row r="25" spans="1:12" s="134" customFormat="1" ht="38.25" customHeight="1" x14ac:dyDescent="0.25">
      <c r="A25" s="156" t="s">
        <v>532</v>
      </c>
      <c r="B25" s="320" t="s">
        <v>0</v>
      </c>
      <c r="C25" s="202" t="s">
        <v>87</v>
      </c>
      <c r="D25" s="370">
        <v>0</v>
      </c>
      <c r="E25" s="537"/>
      <c r="F25" s="318"/>
      <c r="G25" s="319"/>
      <c r="H25" s="319"/>
      <c r="I25" s="319"/>
      <c r="J25" s="319"/>
      <c r="K25" s="319"/>
    </row>
    <row r="26" spans="1:12" s="134" customFormat="1" ht="21" customHeight="1" x14ac:dyDescent="0.25">
      <c r="A26" s="238"/>
      <c r="B26" s="317"/>
      <c r="C26" s="321" t="s">
        <v>9</v>
      </c>
      <c r="D26" s="241">
        <f>SUM(D21)</f>
        <v>20</v>
      </c>
      <c r="E26" s="455">
        <f>SUM(E21)</f>
        <v>0</v>
      </c>
      <c r="F26" s="318"/>
      <c r="G26" s="319"/>
      <c r="H26" s="319"/>
      <c r="I26" s="319"/>
      <c r="J26" s="319"/>
      <c r="K26" s="319"/>
    </row>
    <row r="27" spans="1:12" ht="18" customHeight="1" x14ac:dyDescent="0.25">
      <c r="A27" s="156">
        <v>6.4</v>
      </c>
      <c r="B27" s="190"/>
      <c r="C27" s="101" t="s">
        <v>88</v>
      </c>
      <c r="D27" s="305"/>
      <c r="E27" s="190"/>
      <c r="F27" s="278"/>
      <c r="G27" s="103"/>
      <c r="H27" s="103"/>
      <c r="I27" s="103"/>
      <c r="J27" s="103"/>
      <c r="K27" s="103"/>
      <c r="L27" s="245"/>
    </row>
    <row r="28" spans="1:12" ht="59.25" customHeight="1" x14ac:dyDescent="0.25">
      <c r="A28" s="238" t="s">
        <v>533</v>
      </c>
      <c r="B28" s="207" t="s">
        <v>0</v>
      </c>
      <c r="C28" s="155" t="s">
        <v>1053</v>
      </c>
      <c r="D28" s="368">
        <v>25</v>
      </c>
      <c r="E28" s="540"/>
      <c r="F28" s="316"/>
      <c r="G28" s="209"/>
      <c r="H28" s="209"/>
      <c r="I28" s="209"/>
      <c r="J28" s="209"/>
      <c r="K28" s="209"/>
    </row>
    <row r="29" spans="1:12" ht="57" customHeight="1" x14ac:dyDescent="0.25">
      <c r="A29" s="238" t="s">
        <v>534</v>
      </c>
      <c r="B29" s="207" t="s">
        <v>0</v>
      </c>
      <c r="C29" s="204" t="s">
        <v>1054</v>
      </c>
      <c r="D29" s="368">
        <v>20</v>
      </c>
      <c r="E29" s="540"/>
      <c r="F29" s="316"/>
      <c r="G29" s="209"/>
      <c r="H29" s="209"/>
      <c r="I29" s="209"/>
      <c r="J29" s="209"/>
      <c r="K29" s="209"/>
    </row>
    <row r="30" spans="1:12" ht="59.25" customHeight="1" x14ac:dyDescent="0.25">
      <c r="A30" s="238" t="s">
        <v>535</v>
      </c>
      <c r="B30" s="207" t="s">
        <v>0</v>
      </c>
      <c r="C30" s="155" t="s">
        <v>1055</v>
      </c>
      <c r="D30" s="368">
        <v>15</v>
      </c>
      <c r="E30" s="540"/>
      <c r="F30" s="316"/>
      <c r="G30" s="209"/>
      <c r="H30" s="209"/>
      <c r="I30" s="209"/>
      <c r="J30" s="209"/>
      <c r="K30" s="209"/>
    </row>
    <row r="31" spans="1:12" ht="31.5" customHeight="1" x14ac:dyDescent="0.25">
      <c r="A31" s="238" t="s">
        <v>536</v>
      </c>
      <c r="B31" s="207" t="s">
        <v>0</v>
      </c>
      <c r="C31" s="155" t="s">
        <v>1056</v>
      </c>
      <c r="D31" s="368">
        <v>10</v>
      </c>
      <c r="E31" s="540"/>
      <c r="F31" s="316"/>
      <c r="G31" s="209"/>
      <c r="H31" s="209"/>
      <c r="I31" s="209"/>
      <c r="J31" s="209"/>
      <c r="K31" s="209"/>
    </row>
    <row r="32" spans="1:12" ht="17.25" customHeight="1" x14ac:dyDescent="0.25">
      <c r="A32" s="238" t="s">
        <v>537</v>
      </c>
      <c r="B32" s="207" t="s">
        <v>0</v>
      </c>
      <c r="C32" s="155" t="s">
        <v>935</v>
      </c>
      <c r="D32" s="368">
        <v>5</v>
      </c>
      <c r="E32" s="540"/>
      <c r="F32" s="316"/>
      <c r="G32" s="209"/>
      <c r="H32" s="209"/>
      <c r="I32" s="209"/>
      <c r="J32" s="209"/>
      <c r="K32" s="209"/>
    </row>
    <row r="33" spans="1:12" ht="61.5" customHeight="1" x14ac:dyDescent="0.25">
      <c r="A33" s="238" t="s">
        <v>538</v>
      </c>
      <c r="B33" s="207" t="s">
        <v>0</v>
      </c>
      <c r="C33" s="155" t="s">
        <v>742</v>
      </c>
      <c r="D33" s="368">
        <v>0</v>
      </c>
      <c r="E33" s="540"/>
      <c r="F33" s="316"/>
      <c r="G33" s="209"/>
      <c r="H33" s="209"/>
      <c r="I33" s="209"/>
      <c r="J33" s="209"/>
      <c r="K33" s="209"/>
    </row>
    <row r="34" spans="1:12" x14ac:dyDescent="0.25">
      <c r="A34" s="102"/>
      <c r="B34" s="293"/>
      <c r="C34" s="136" t="s">
        <v>9</v>
      </c>
      <c r="D34" s="145">
        <f>SUM(D28)</f>
        <v>25</v>
      </c>
      <c r="E34" s="145">
        <f>SUM(E28)</f>
        <v>0</v>
      </c>
      <c r="F34" s="278"/>
      <c r="G34" s="103"/>
      <c r="H34" s="103"/>
      <c r="I34" s="103"/>
      <c r="J34" s="103"/>
      <c r="K34" s="103"/>
      <c r="L34" s="245"/>
    </row>
    <row r="35" spans="1:12" x14ac:dyDescent="0.25">
      <c r="A35" s="102"/>
      <c r="B35" s="293"/>
      <c r="C35" s="136"/>
      <c r="D35" s="145"/>
      <c r="E35" s="145"/>
      <c r="F35" s="278"/>
      <c r="G35" s="103"/>
      <c r="H35" s="103"/>
      <c r="I35" s="103"/>
      <c r="J35" s="103"/>
      <c r="K35" s="103"/>
      <c r="L35" s="245"/>
    </row>
    <row r="36" spans="1:12" s="134" customFormat="1" x14ac:dyDescent="0.25">
      <c r="A36" s="156">
        <v>6.5</v>
      </c>
      <c r="B36" s="302"/>
      <c r="C36" s="176" t="s">
        <v>70</v>
      </c>
      <c r="D36" s="305"/>
      <c r="E36" s="302"/>
      <c r="F36" s="303"/>
      <c r="G36" s="133"/>
      <c r="H36" s="133"/>
      <c r="I36" s="133"/>
      <c r="J36" s="133"/>
      <c r="K36" s="133"/>
      <c r="L36" s="245"/>
    </row>
    <row r="37" spans="1:12" s="134" customFormat="1" ht="58.5" customHeight="1" x14ac:dyDescent="0.25">
      <c r="A37" s="156" t="s">
        <v>539</v>
      </c>
      <c r="B37" s="304" t="s">
        <v>0</v>
      </c>
      <c r="C37" s="131" t="s">
        <v>936</v>
      </c>
      <c r="D37" s="132">
        <v>25</v>
      </c>
      <c r="E37" s="541"/>
      <c r="F37" s="303"/>
      <c r="G37" s="133"/>
      <c r="H37" s="133"/>
      <c r="I37" s="133"/>
      <c r="J37" s="133"/>
      <c r="K37" s="133"/>
      <c r="L37" s="245"/>
    </row>
    <row r="38" spans="1:12" s="134" customFormat="1" ht="57" x14ac:dyDescent="0.25">
      <c r="A38" s="156" t="s">
        <v>540</v>
      </c>
      <c r="B38" s="304" t="s">
        <v>0</v>
      </c>
      <c r="C38" s="131" t="s">
        <v>1057</v>
      </c>
      <c r="D38" s="132">
        <v>20</v>
      </c>
      <c r="E38" s="542"/>
      <c r="F38" s="303"/>
      <c r="G38" s="133"/>
      <c r="H38" s="133"/>
      <c r="I38" s="133"/>
      <c r="J38" s="133"/>
      <c r="K38" s="133"/>
      <c r="L38" s="245"/>
    </row>
    <row r="39" spans="1:12" s="134" customFormat="1" ht="42" customHeight="1" x14ac:dyDescent="0.25">
      <c r="A39" s="156" t="s">
        <v>541</v>
      </c>
      <c r="B39" s="320" t="s">
        <v>0</v>
      </c>
      <c r="C39" s="202" t="s">
        <v>937</v>
      </c>
      <c r="D39" s="370">
        <v>15</v>
      </c>
      <c r="E39" s="542"/>
      <c r="F39" s="318"/>
      <c r="G39" s="319"/>
      <c r="H39" s="319"/>
      <c r="I39" s="319"/>
      <c r="J39" s="319"/>
      <c r="K39" s="319"/>
    </row>
    <row r="40" spans="1:12" s="134" customFormat="1" ht="45.75" customHeight="1" x14ac:dyDescent="0.25">
      <c r="A40" s="156" t="s">
        <v>542</v>
      </c>
      <c r="B40" s="320" t="s">
        <v>0</v>
      </c>
      <c r="C40" s="202" t="s">
        <v>938</v>
      </c>
      <c r="D40" s="370">
        <v>10</v>
      </c>
      <c r="E40" s="542"/>
      <c r="F40" s="318"/>
      <c r="G40" s="319"/>
      <c r="H40" s="319"/>
      <c r="I40" s="319"/>
      <c r="J40" s="319"/>
      <c r="K40" s="319"/>
    </row>
    <row r="41" spans="1:12" s="134" customFormat="1" ht="45" customHeight="1" x14ac:dyDescent="0.25">
      <c r="A41" s="156" t="s">
        <v>543</v>
      </c>
      <c r="B41" s="320" t="s">
        <v>0</v>
      </c>
      <c r="C41" s="202" t="s">
        <v>939</v>
      </c>
      <c r="D41" s="370">
        <v>5</v>
      </c>
      <c r="E41" s="542"/>
      <c r="F41" s="318"/>
      <c r="G41" s="319"/>
      <c r="H41" s="319"/>
      <c r="I41" s="319"/>
      <c r="J41" s="319"/>
      <c r="K41" s="319"/>
    </row>
    <row r="42" spans="1:12" s="134" customFormat="1" ht="71.25" customHeight="1" x14ac:dyDescent="0.25">
      <c r="A42" s="156" t="s">
        <v>544</v>
      </c>
      <c r="B42" s="320" t="s">
        <v>0</v>
      </c>
      <c r="C42" s="202" t="s">
        <v>89</v>
      </c>
      <c r="D42" s="370">
        <v>0</v>
      </c>
      <c r="E42" s="542"/>
      <c r="F42" s="318"/>
      <c r="G42" s="319"/>
      <c r="H42" s="319"/>
      <c r="I42" s="319"/>
      <c r="J42" s="319"/>
      <c r="K42" s="319"/>
    </row>
    <row r="43" spans="1:12" s="134" customFormat="1" x14ac:dyDescent="0.25">
      <c r="A43" s="156"/>
      <c r="B43" s="302"/>
      <c r="C43" s="188" t="s">
        <v>9</v>
      </c>
      <c r="D43" s="177">
        <f>SUM(D37)</f>
        <v>25</v>
      </c>
      <c r="E43" s="177">
        <f>SUM(E37)</f>
        <v>0</v>
      </c>
      <c r="F43" s="303"/>
      <c r="G43" s="133"/>
      <c r="H43" s="133"/>
      <c r="I43" s="133"/>
      <c r="J43" s="133"/>
      <c r="K43" s="133"/>
      <c r="L43" s="245"/>
    </row>
    <row r="44" spans="1:12" s="134" customFormat="1" x14ac:dyDescent="0.25">
      <c r="A44" s="156"/>
      <c r="B44" s="306"/>
      <c r="C44" s="188"/>
      <c r="D44" s="177"/>
      <c r="E44" s="130"/>
      <c r="F44" s="303"/>
      <c r="G44" s="133"/>
      <c r="H44" s="133"/>
      <c r="I44" s="133"/>
      <c r="J44" s="133"/>
      <c r="K44" s="133"/>
      <c r="L44" s="245"/>
    </row>
    <row r="45" spans="1:12" s="134" customFormat="1" ht="16.5" customHeight="1" x14ac:dyDescent="0.25">
      <c r="A45" s="156">
        <v>6.6</v>
      </c>
      <c r="B45" s="306"/>
      <c r="C45" s="176" t="s">
        <v>90</v>
      </c>
      <c r="D45" s="305"/>
      <c r="E45" s="306"/>
      <c r="F45" s="303"/>
      <c r="G45" s="133"/>
      <c r="H45" s="133"/>
      <c r="I45" s="133"/>
      <c r="J45" s="133"/>
      <c r="K45" s="133"/>
      <c r="L45" s="245"/>
    </row>
    <row r="46" spans="1:12" s="134" customFormat="1" ht="70.5" customHeight="1" x14ac:dyDescent="0.25">
      <c r="A46" s="238" t="s">
        <v>545</v>
      </c>
      <c r="B46" s="320" t="s">
        <v>0</v>
      </c>
      <c r="C46" s="202" t="s">
        <v>940</v>
      </c>
      <c r="D46" s="370">
        <v>20</v>
      </c>
      <c r="E46" s="537"/>
      <c r="F46" s="384" t="s">
        <v>1058</v>
      </c>
      <c r="G46" s="319"/>
      <c r="H46" s="319"/>
      <c r="I46" s="319"/>
      <c r="J46" s="319"/>
      <c r="K46" s="319"/>
    </row>
    <row r="47" spans="1:12" s="134" customFormat="1" ht="73.5" customHeight="1" x14ac:dyDescent="0.25">
      <c r="A47" s="238" t="s">
        <v>546</v>
      </c>
      <c r="B47" s="320" t="s">
        <v>0</v>
      </c>
      <c r="C47" s="202" t="s">
        <v>941</v>
      </c>
      <c r="D47" s="370">
        <v>15</v>
      </c>
      <c r="E47" s="537"/>
      <c r="F47" s="318"/>
      <c r="G47" s="319"/>
      <c r="H47" s="319"/>
      <c r="I47" s="319"/>
      <c r="J47" s="319"/>
      <c r="K47" s="319"/>
    </row>
    <row r="48" spans="1:12" s="134" customFormat="1" ht="72.75" customHeight="1" x14ac:dyDescent="0.25">
      <c r="A48" s="238" t="s">
        <v>547</v>
      </c>
      <c r="B48" s="320" t="s">
        <v>0</v>
      </c>
      <c r="C48" s="202" t="s">
        <v>942</v>
      </c>
      <c r="D48" s="370">
        <v>10</v>
      </c>
      <c r="E48" s="537"/>
      <c r="F48" s="318"/>
      <c r="G48" s="319"/>
      <c r="H48" s="319"/>
      <c r="I48" s="319"/>
      <c r="J48" s="319"/>
      <c r="K48" s="319"/>
    </row>
    <row r="49" spans="1:12" s="134" customFormat="1" ht="57" customHeight="1" x14ac:dyDescent="0.25">
      <c r="A49" s="238" t="s">
        <v>548</v>
      </c>
      <c r="B49" s="320" t="s">
        <v>0</v>
      </c>
      <c r="C49" s="202" t="s">
        <v>943</v>
      </c>
      <c r="D49" s="370">
        <v>5</v>
      </c>
      <c r="E49" s="537"/>
      <c r="F49" s="318"/>
      <c r="G49" s="319"/>
      <c r="H49" s="319"/>
      <c r="I49" s="319"/>
      <c r="J49" s="319"/>
      <c r="K49" s="319"/>
    </row>
    <row r="50" spans="1:12" s="134" customFormat="1" ht="42.75" customHeight="1" x14ac:dyDescent="0.25">
      <c r="A50" s="238" t="s">
        <v>680</v>
      </c>
      <c r="B50" s="320" t="s">
        <v>0</v>
      </c>
      <c r="C50" s="202" t="s">
        <v>944</v>
      </c>
      <c r="D50" s="370">
        <v>0</v>
      </c>
      <c r="E50" s="537"/>
      <c r="F50" s="318"/>
      <c r="G50" s="319"/>
      <c r="H50" s="319"/>
      <c r="I50" s="319"/>
      <c r="J50" s="319"/>
      <c r="K50" s="319"/>
    </row>
    <row r="51" spans="1:12" s="134" customFormat="1" ht="44.25" customHeight="1" x14ac:dyDescent="0.25">
      <c r="A51" s="238" t="s">
        <v>945</v>
      </c>
      <c r="B51" s="320" t="s">
        <v>0</v>
      </c>
      <c r="C51" s="202" t="s">
        <v>946</v>
      </c>
      <c r="D51" s="242">
        <v>25</v>
      </c>
      <c r="E51" s="317"/>
      <c r="F51" s="318"/>
      <c r="G51" s="319"/>
      <c r="H51" s="319"/>
      <c r="I51" s="319"/>
      <c r="J51" s="319"/>
      <c r="K51" s="319"/>
    </row>
    <row r="52" spans="1:12" s="134" customFormat="1" ht="13.5" customHeight="1" x14ac:dyDescent="0.25">
      <c r="A52" s="156"/>
      <c r="B52" s="306"/>
      <c r="C52" s="188" t="s">
        <v>9</v>
      </c>
      <c r="D52" s="308">
        <f>SUM(D46+D51)</f>
        <v>45</v>
      </c>
      <c r="E52" s="308">
        <f>SUM(E46+E51)</f>
        <v>0</v>
      </c>
      <c r="F52" s="303"/>
      <c r="G52" s="133"/>
      <c r="H52" s="133"/>
      <c r="I52" s="133"/>
      <c r="J52" s="133"/>
      <c r="K52" s="133"/>
      <c r="L52" s="245"/>
    </row>
    <row r="53" spans="1:12" s="134" customFormat="1" ht="13.5" customHeight="1" x14ac:dyDescent="0.25">
      <c r="A53" s="156"/>
      <c r="B53" s="306"/>
      <c r="C53" s="131"/>
      <c r="D53" s="305"/>
      <c r="E53" s="306"/>
      <c r="F53" s="303"/>
      <c r="G53" s="133"/>
      <c r="H53" s="133"/>
      <c r="I53" s="133"/>
      <c r="J53" s="133"/>
      <c r="K53" s="133"/>
      <c r="L53" s="245"/>
    </row>
    <row r="54" spans="1:12" ht="14.25" customHeight="1" x14ac:dyDescent="0.25">
      <c r="A54" s="156">
        <v>6.7</v>
      </c>
      <c r="B54" s="293"/>
      <c r="C54" s="101" t="s">
        <v>743</v>
      </c>
      <c r="D54" s="305"/>
      <c r="E54" s="293"/>
      <c r="F54" s="278"/>
      <c r="G54" s="103"/>
      <c r="H54" s="103"/>
      <c r="I54" s="103"/>
      <c r="J54" s="103"/>
      <c r="K54" s="103"/>
      <c r="L54" s="245"/>
    </row>
    <row r="55" spans="1:12" ht="70.5" customHeight="1" x14ac:dyDescent="0.25">
      <c r="A55" s="156" t="s">
        <v>549</v>
      </c>
      <c r="B55" s="180" t="s">
        <v>4</v>
      </c>
      <c r="C55" s="100" t="s">
        <v>1059</v>
      </c>
      <c r="D55" s="125">
        <v>20</v>
      </c>
      <c r="E55" s="543"/>
      <c r="F55" s="278"/>
      <c r="G55" s="103"/>
      <c r="H55" s="103"/>
      <c r="I55" s="103"/>
      <c r="J55" s="103"/>
      <c r="K55" s="103"/>
      <c r="L55" s="245"/>
    </row>
    <row r="56" spans="1:12" ht="87" customHeight="1" x14ac:dyDescent="0.25">
      <c r="A56" s="238" t="s">
        <v>550</v>
      </c>
      <c r="B56" s="207" t="s">
        <v>4</v>
      </c>
      <c r="C56" s="155" t="s">
        <v>1060</v>
      </c>
      <c r="D56" s="368">
        <v>15</v>
      </c>
      <c r="E56" s="544"/>
      <c r="F56" s="316"/>
      <c r="G56" s="209"/>
      <c r="H56" s="209"/>
      <c r="I56" s="209"/>
      <c r="J56" s="209"/>
      <c r="K56" s="209"/>
    </row>
    <row r="57" spans="1:12" ht="59.25" customHeight="1" x14ac:dyDescent="0.25">
      <c r="A57" s="156" t="s">
        <v>551</v>
      </c>
      <c r="B57" s="207" t="s">
        <v>4</v>
      </c>
      <c r="C57" s="155" t="s">
        <v>1061</v>
      </c>
      <c r="D57" s="368">
        <v>10</v>
      </c>
      <c r="E57" s="544"/>
      <c r="F57" s="316"/>
      <c r="G57" s="209"/>
      <c r="H57" s="209"/>
      <c r="I57" s="209"/>
      <c r="J57" s="209"/>
      <c r="K57" s="209"/>
    </row>
    <row r="58" spans="1:12" ht="40.5" customHeight="1" x14ac:dyDescent="0.25">
      <c r="A58" s="238" t="s">
        <v>552</v>
      </c>
      <c r="B58" s="207" t="s">
        <v>4</v>
      </c>
      <c r="C58" s="155" t="s">
        <v>1062</v>
      </c>
      <c r="D58" s="368">
        <v>5</v>
      </c>
      <c r="E58" s="544"/>
      <c r="F58" s="316"/>
      <c r="G58" s="209"/>
      <c r="H58" s="209"/>
      <c r="I58" s="209"/>
      <c r="J58" s="209"/>
      <c r="K58" s="209"/>
    </row>
    <row r="59" spans="1:12" ht="41.25" customHeight="1" x14ac:dyDescent="0.25">
      <c r="A59" s="156" t="s">
        <v>553</v>
      </c>
      <c r="B59" s="207" t="s">
        <v>4</v>
      </c>
      <c r="C59" s="155" t="s">
        <v>947</v>
      </c>
      <c r="D59" s="368">
        <v>0</v>
      </c>
      <c r="E59" s="544"/>
      <c r="F59" s="316"/>
      <c r="G59" s="209"/>
      <c r="H59" s="209"/>
      <c r="I59" s="209"/>
      <c r="J59" s="209"/>
      <c r="K59" s="209"/>
    </row>
    <row r="60" spans="1:12" x14ac:dyDescent="0.25">
      <c r="A60" s="102"/>
      <c r="B60" s="293"/>
      <c r="C60" s="136" t="s">
        <v>9</v>
      </c>
      <c r="D60" s="137">
        <f>SUM(D55)</f>
        <v>20</v>
      </c>
      <c r="E60" s="137">
        <f>SUM(E55)</f>
        <v>0</v>
      </c>
      <c r="F60" s="278"/>
      <c r="G60" s="103"/>
      <c r="H60" s="103"/>
      <c r="I60" s="103"/>
      <c r="J60" s="103"/>
      <c r="K60" s="103"/>
      <c r="L60" s="245"/>
    </row>
    <row r="61" spans="1:12" ht="15.75" customHeight="1" x14ac:dyDescent="0.25">
      <c r="A61" s="156">
        <v>6.8</v>
      </c>
      <c r="B61" s="293"/>
      <c r="C61" s="101" t="s">
        <v>1063</v>
      </c>
      <c r="D61" s="305"/>
      <c r="E61" s="293"/>
      <c r="F61" s="278"/>
      <c r="G61" s="103"/>
      <c r="H61" s="103"/>
      <c r="I61" s="103"/>
      <c r="J61" s="103"/>
      <c r="K61" s="103"/>
      <c r="L61" s="245"/>
    </row>
    <row r="62" spans="1:12" x14ac:dyDescent="0.25">
      <c r="A62" s="156" t="s">
        <v>554</v>
      </c>
      <c r="B62" s="180" t="s">
        <v>4</v>
      </c>
      <c r="C62" s="100" t="s">
        <v>1064</v>
      </c>
      <c r="D62" s="125">
        <v>15</v>
      </c>
      <c r="E62" s="532"/>
      <c r="F62" s="278"/>
      <c r="G62" s="103"/>
      <c r="H62" s="103"/>
      <c r="I62" s="103"/>
      <c r="J62" s="103" t="s">
        <v>3</v>
      </c>
      <c r="K62" s="103" t="s">
        <v>3</v>
      </c>
      <c r="L62" s="245"/>
    </row>
    <row r="63" spans="1:12" x14ac:dyDescent="0.25">
      <c r="A63" s="156" t="s">
        <v>1129</v>
      </c>
      <c r="B63" s="372" t="s">
        <v>4</v>
      </c>
      <c r="C63" s="155" t="s">
        <v>1065</v>
      </c>
      <c r="D63" s="368">
        <v>10</v>
      </c>
      <c r="E63" s="533"/>
      <c r="F63" s="278"/>
      <c r="G63" s="103"/>
      <c r="H63" s="103"/>
      <c r="I63" s="103" t="s">
        <v>3</v>
      </c>
      <c r="J63" s="103"/>
      <c r="K63" s="103"/>
      <c r="L63" s="245"/>
    </row>
    <row r="64" spans="1:12" ht="25.5" customHeight="1" x14ac:dyDescent="0.25">
      <c r="A64" s="156" t="s">
        <v>555</v>
      </c>
      <c r="B64" s="372" t="s">
        <v>4</v>
      </c>
      <c r="C64" s="155" t="s">
        <v>1066</v>
      </c>
      <c r="D64" s="368">
        <v>5</v>
      </c>
      <c r="E64" s="533"/>
      <c r="F64" s="278"/>
      <c r="G64" s="103"/>
      <c r="H64" s="103"/>
      <c r="I64" s="103"/>
      <c r="J64" s="103"/>
      <c r="K64" s="103"/>
      <c r="L64" s="245"/>
    </row>
    <row r="65" spans="1:12" x14ac:dyDescent="0.25">
      <c r="A65" s="156" t="s">
        <v>556</v>
      </c>
      <c r="B65" s="385" t="s">
        <v>4</v>
      </c>
      <c r="C65" s="247" t="s">
        <v>948</v>
      </c>
      <c r="D65" s="248">
        <v>0</v>
      </c>
      <c r="E65" s="533"/>
      <c r="F65" s="388"/>
      <c r="G65" s="381"/>
      <c r="H65" s="381"/>
      <c r="I65" s="381"/>
      <c r="J65" s="381"/>
      <c r="K65" s="381"/>
    </row>
    <row r="66" spans="1:12" x14ac:dyDescent="0.25">
      <c r="A66" s="156"/>
      <c r="B66" s="180"/>
      <c r="C66" s="136" t="s">
        <v>9</v>
      </c>
      <c r="D66" s="137">
        <f>SUM(D62)</f>
        <v>15</v>
      </c>
      <c r="E66" s="137">
        <f>SUM(E62)</f>
        <v>0</v>
      </c>
      <c r="F66" s="278"/>
      <c r="G66" s="103"/>
      <c r="H66" s="103"/>
      <c r="I66" s="103"/>
      <c r="J66" s="103"/>
      <c r="K66" s="103"/>
    </row>
    <row r="67" spans="1:12" x14ac:dyDescent="0.25">
      <c r="A67" s="156"/>
      <c r="B67" s="180"/>
      <c r="C67" s="136"/>
      <c r="D67" s="137"/>
      <c r="E67" s="137"/>
      <c r="F67" s="278"/>
      <c r="G67" s="103"/>
      <c r="H67" s="103"/>
      <c r="I67" s="103"/>
      <c r="J67" s="103"/>
      <c r="K67" s="103"/>
    </row>
    <row r="68" spans="1:12" ht="16.5" customHeight="1" x14ac:dyDescent="0.25">
      <c r="A68" s="156">
        <v>6.9</v>
      </c>
      <c r="B68" s="387"/>
      <c r="C68" s="101" t="s">
        <v>1067</v>
      </c>
      <c r="D68" s="129"/>
      <c r="E68" s="129"/>
      <c r="F68" s="278"/>
      <c r="G68" s="103"/>
      <c r="H68" s="103"/>
      <c r="I68" s="103"/>
      <c r="J68" s="103"/>
      <c r="K68" s="103"/>
    </row>
    <row r="69" spans="1:12" ht="27.75" customHeight="1" x14ac:dyDescent="0.25">
      <c r="A69" s="156" t="s">
        <v>752</v>
      </c>
      <c r="B69" s="180" t="s">
        <v>4</v>
      </c>
      <c r="C69" s="100" t="s">
        <v>1068</v>
      </c>
      <c r="D69" s="125">
        <v>20</v>
      </c>
      <c r="E69" s="490"/>
      <c r="F69" s="389"/>
      <c r="G69" s="258"/>
      <c r="H69" s="258"/>
      <c r="I69" s="258"/>
      <c r="J69" s="258"/>
      <c r="K69" s="258" t="s">
        <v>3</v>
      </c>
    </row>
    <row r="70" spans="1:12" ht="27" customHeight="1" x14ac:dyDescent="0.25">
      <c r="A70" s="156" t="s">
        <v>753</v>
      </c>
      <c r="B70" s="180" t="s">
        <v>4</v>
      </c>
      <c r="C70" s="100" t="s">
        <v>1069</v>
      </c>
      <c r="D70" s="125">
        <v>15</v>
      </c>
      <c r="E70" s="491"/>
      <c r="F70" s="278"/>
      <c r="G70" s="103"/>
      <c r="H70" s="103"/>
      <c r="I70" s="103"/>
      <c r="J70" s="103" t="s">
        <v>3</v>
      </c>
      <c r="K70" s="103"/>
      <c r="L70" s="245"/>
    </row>
    <row r="71" spans="1:12" ht="19.149999999999999" customHeight="1" x14ac:dyDescent="0.25">
      <c r="A71" s="156" t="s">
        <v>754</v>
      </c>
      <c r="B71" s="180" t="s">
        <v>4</v>
      </c>
      <c r="C71" s="100" t="s">
        <v>1257</v>
      </c>
      <c r="D71" s="125">
        <v>10</v>
      </c>
      <c r="E71" s="491"/>
      <c r="F71" s="278"/>
      <c r="G71" s="103"/>
      <c r="H71" s="103"/>
      <c r="I71" s="103" t="s">
        <v>3</v>
      </c>
      <c r="J71" s="103"/>
      <c r="K71" s="103"/>
      <c r="L71" s="245"/>
    </row>
    <row r="72" spans="1:12" ht="18" customHeight="1" x14ac:dyDescent="0.25">
      <c r="A72" s="156" t="s">
        <v>755</v>
      </c>
      <c r="B72" s="180" t="s">
        <v>4</v>
      </c>
      <c r="C72" s="155" t="s">
        <v>1071</v>
      </c>
      <c r="D72" s="125">
        <v>5</v>
      </c>
      <c r="E72" s="492"/>
      <c r="F72" s="278"/>
      <c r="G72" s="103"/>
      <c r="H72" s="103"/>
      <c r="I72" s="103"/>
      <c r="J72" s="103"/>
      <c r="K72" s="103"/>
      <c r="L72" s="245"/>
    </row>
    <row r="73" spans="1:12" ht="18" customHeight="1" x14ac:dyDescent="0.25">
      <c r="A73" s="156" t="s">
        <v>756</v>
      </c>
      <c r="B73" s="180" t="s">
        <v>4</v>
      </c>
      <c r="C73" s="100" t="s">
        <v>1072</v>
      </c>
      <c r="D73" s="128">
        <v>5</v>
      </c>
      <c r="E73" s="179"/>
      <c r="F73" s="278"/>
      <c r="G73" s="103"/>
      <c r="H73" s="103"/>
      <c r="I73" s="103"/>
      <c r="J73" s="103" t="s">
        <v>3</v>
      </c>
      <c r="K73" s="103" t="s">
        <v>3</v>
      </c>
      <c r="L73" s="245"/>
    </row>
    <row r="74" spans="1:12" ht="14.25" customHeight="1" x14ac:dyDescent="0.25">
      <c r="A74" s="156"/>
      <c r="B74" s="309"/>
      <c r="C74" s="273"/>
      <c r="D74" s="137">
        <f>SUM(D69+D73)</f>
        <v>25</v>
      </c>
      <c r="E74" s="137">
        <f>SUM(E69+E73)</f>
        <v>0</v>
      </c>
      <c r="F74" s="278"/>
      <c r="G74" s="103"/>
      <c r="H74" s="103"/>
      <c r="I74" s="103"/>
      <c r="J74" s="103"/>
      <c r="K74" s="103"/>
      <c r="L74" s="245"/>
    </row>
    <row r="75" spans="1:12" ht="15.75" customHeight="1" x14ac:dyDescent="0.25">
      <c r="A75" s="156"/>
      <c r="B75" s="180"/>
      <c r="C75" s="273"/>
      <c r="D75" s="126"/>
      <c r="E75" s="386"/>
      <c r="F75" s="278"/>
      <c r="G75" s="103"/>
      <c r="H75" s="103"/>
      <c r="I75" s="103"/>
      <c r="J75" s="103"/>
      <c r="K75" s="103"/>
      <c r="L75" s="245"/>
    </row>
    <row r="76" spans="1:12" x14ac:dyDescent="0.25">
      <c r="A76" s="310">
        <v>6.1</v>
      </c>
      <c r="B76" s="293"/>
      <c r="C76" s="101" t="s">
        <v>1073</v>
      </c>
      <c r="D76" s="125"/>
      <c r="E76" s="373"/>
      <c r="F76" s="278"/>
      <c r="G76" s="103"/>
      <c r="H76" s="103"/>
      <c r="I76" s="103"/>
      <c r="J76" s="103"/>
      <c r="K76" s="103"/>
      <c r="L76" s="245"/>
    </row>
    <row r="77" spans="1:12" x14ac:dyDescent="0.25">
      <c r="A77" s="156" t="s">
        <v>557</v>
      </c>
      <c r="B77" s="180" t="s">
        <v>4</v>
      </c>
      <c r="C77" s="100" t="s">
        <v>1074</v>
      </c>
      <c r="D77" s="125">
        <v>15</v>
      </c>
      <c r="E77" s="534"/>
      <c r="F77" s="278"/>
      <c r="G77" s="103"/>
      <c r="H77" s="103"/>
      <c r="I77" s="103"/>
      <c r="J77" s="103"/>
      <c r="K77" s="103" t="s">
        <v>3</v>
      </c>
      <c r="L77" s="245"/>
    </row>
    <row r="78" spans="1:12" x14ac:dyDescent="0.25">
      <c r="A78" s="156" t="s">
        <v>558</v>
      </c>
      <c r="B78" s="180" t="s">
        <v>4</v>
      </c>
      <c r="C78" s="100" t="s">
        <v>1075</v>
      </c>
      <c r="D78" s="125">
        <v>10</v>
      </c>
      <c r="E78" s="535"/>
      <c r="F78" s="278"/>
      <c r="G78" s="103"/>
      <c r="H78" s="103"/>
      <c r="I78" s="103"/>
      <c r="J78" s="103" t="s">
        <v>3</v>
      </c>
      <c r="K78" s="103"/>
      <c r="L78" s="245"/>
    </row>
    <row r="79" spans="1:12" ht="26.25" customHeight="1" x14ac:dyDescent="0.25">
      <c r="A79" s="156" t="s">
        <v>559</v>
      </c>
      <c r="B79" s="180" t="s">
        <v>4</v>
      </c>
      <c r="C79" s="100" t="s">
        <v>1076</v>
      </c>
      <c r="D79" s="125">
        <v>5</v>
      </c>
      <c r="E79" s="535"/>
      <c r="G79" s="103"/>
      <c r="H79" s="103"/>
      <c r="I79" s="103"/>
      <c r="J79" s="103"/>
      <c r="K79" s="103"/>
      <c r="L79" s="245"/>
    </row>
    <row r="80" spans="1:12" ht="16.5" customHeight="1" x14ac:dyDescent="0.25">
      <c r="A80" s="156" t="s">
        <v>560</v>
      </c>
      <c r="B80" s="309" t="s">
        <v>4</v>
      </c>
      <c r="C80" s="100" t="s">
        <v>948</v>
      </c>
      <c r="D80" s="128">
        <v>0</v>
      </c>
      <c r="E80" s="536"/>
      <c r="F80" s="278"/>
      <c r="G80" s="103"/>
      <c r="H80" s="103"/>
      <c r="I80" s="103"/>
      <c r="J80" s="103"/>
      <c r="K80" s="103"/>
      <c r="L80" s="245"/>
    </row>
    <row r="81" spans="1:12" ht="16.5" customHeight="1" x14ac:dyDescent="0.25">
      <c r="A81" s="156"/>
      <c r="B81" s="180"/>
      <c r="C81" s="136" t="s">
        <v>9</v>
      </c>
      <c r="D81" s="137">
        <f>SUM(D77)</f>
        <v>15</v>
      </c>
      <c r="E81" s="137">
        <f>SUM(E77)</f>
        <v>0</v>
      </c>
      <c r="F81" s="278"/>
      <c r="G81" s="103"/>
      <c r="H81" s="103"/>
      <c r="I81" s="103"/>
      <c r="J81" s="103"/>
      <c r="K81" s="103"/>
      <c r="L81" s="245"/>
    </row>
    <row r="82" spans="1:12" ht="16.5" customHeight="1" x14ac:dyDescent="0.25">
      <c r="A82" s="156"/>
      <c r="B82" s="180"/>
      <c r="C82" s="136"/>
      <c r="D82" s="137"/>
      <c r="E82" s="137"/>
      <c r="F82" s="278"/>
      <c r="G82" s="103"/>
      <c r="H82" s="103"/>
      <c r="I82" s="103"/>
      <c r="J82" s="103"/>
      <c r="K82" s="103"/>
      <c r="L82" s="245"/>
    </row>
    <row r="83" spans="1:12" ht="20.45" customHeight="1" x14ac:dyDescent="0.25">
      <c r="A83" s="156">
        <v>6.11</v>
      </c>
      <c r="B83" s="293"/>
      <c r="C83" s="101" t="s">
        <v>698</v>
      </c>
      <c r="D83" s="125"/>
      <c r="E83" s="190"/>
      <c r="F83" s="278"/>
      <c r="G83" s="103"/>
      <c r="H83" s="103"/>
      <c r="I83" s="103"/>
      <c r="J83" s="103"/>
      <c r="K83" s="103"/>
      <c r="L83" s="245"/>
    </row>
    <row r="84" spans="1:12" ht="28.5" x14ac:dyDescent="0.25">
      <c r="A84" s="156" t="s">
        <v>561</v>
      </c>
      <c r="B84" s="180" t="s">
        <v>4</v>
      </c>
      <c r="C84" s="100" t="s">
        <v>1077</v>
      </c>
      <c r="D84" s="125">
        <v>20</v>
      </c>
      <c r="E84" s="545"/>
      <c r="F84" s="278"/>
      <c r="G84" s="103"/>
      <c r="H84" s="103"/>
      <c r="I84" s="103"/>
      <c r="J84" s="103"/>
      <c r="K84" s="103" t="s">
        <v>3</v>
      </c>
      <c r="L84" s="245"/>
    </row>
    <row r="85" spans="1:12" x14ac:dyDescent="0.25">
      <c r="A85" s="156" t="s">
        <v>562</v>
      </c>
      <c r="B85" s="180" t="s">
        <v>4</v>
      </c>
      <c r="C85" s="100" t="s">
        <v>1078</v>
      </c>
      <c r="D85" s="125">
        <v>15</v>
      </c>
      <c r="E85" s="545"/>
      <c r="F85" s="278"/>
      <c r="G85" s="103"/>
      <c r="H85" s="103"/>
      <c r="I85" s="103"/>
      <c r="J85" s="103" t="s">
        <v>3</v>
      </c>
      <c r="K85" s="103"/>
      <c r="L85" s="245"/>
    </row>
    <row r="86" spans="1:12" x14ac:dyDescent="0.25">
      <c r="A86" s="156" t="s">
        <v>1130</v>
      </c>
      <c r="B86" s="180" t="s">
        <v>4</v>
      </c>
      <c r="C86" s="100" t="s">
        <v>1079</v>
      </c>
      <c r="D86" s="125">
        <v>10</v>
      </c>
      <c r="E86" s="545"/>
      <c r="F86" s="278"/>
      <c r="G86" s="103"/>
      <c r="H86" s="103"/>
      <c r="I86" s="103" t="s">
        <v>3</v>
      </c>
      <c r="J86" s="103"/>
      <c r="K86" s="103"/>
      <c r="L86" s="245"/>
    </row>
    <row r="87" spans="1:12" x14ac:dyDescent="0.25">
      <c r="A87" s="156" t="s">
        <v>682</v>
      </c>
      <c r="B87" s="180" t="s">
        <v>4</v>
      </c>
      <c r="C87" s="100" t="s">
        <v>1080</v>
      </c>
      <c r="D87" s="125">
        <v>5</v>
      </c>
      <c r="E87" s="545"/>
      <c r="F87" s="278"/>
      <c r="G87" s="103"/>
      <c r="H87" s="103"/>
      <c r="I87" s="103"/>
      <c r="J87" s="103"/>
      <c r="K87" s="103"/>
      <c r="L87" s="245"/>
    </row>
    <row r="88" spans="1:12" x14ac:dyDescent="0.25">
      <c r="A88" s="156" t="s">
        <v>683</v>
      </c>
      <c r="B88" s="180" t="s">
        <v>4</v>
      </c>
      <c r="C88" s="100" t="s">
        <v>751</v>
      </c>
      <c r="D88" s="125">
        <v>20</v>
      </c>
      <c r="E88" s="278"/>
      <c r="F88" s="278"/>
      <c r="G88" s="103"/>
      <c r="H88" s="103"/>
      <c r="I88" s="103"/>
      <c r="J88" s="103"/>
      <c r="K88" s="103"/>
      <c r="L88" s="245"/>
    </row>
    <row r="89" spans="1:12" x14ac:dyDescent="0.25">
      <c r="A89" s="156"/>
      <c r="B89" s="180"/>
      <c r="C89" s="136" t="s">
        <v>9</v>
      </c>
      <c r="D89" s="137">
        <f>SUM(D84+D88)</f>
        <v>40</v>
      </c>
      <c r="E89" s="309">
        <f>SUM(E84+E88)</f>
        <v>0</v>
      </c>
      <c r="F89" s="278"/>
      <c r="G89" s="103"/>
      <c r="H89" s="103"/>
      <c r="I89" s="103"/>
      <c r="J89" s="103"/>
      <c r="K89" s="103"/>
      <c r="L89" s="245"/>
    </row>
    <row r="90" spans="1:12" x14ac:dyDescent="0.25">
      <c r="A90" s="156"/>
      <c r="B90" s="180"/>
      <c r="C90" s="136"/>
      <c r="D90" s="137"/>
      <c r="E90" s="408"/>
      <c r="F90" s="278"/>
      <c r="G90" s="103"/>
      <c r="H90" s="103"/>
      <c r="I90" s="103"/>
      <c r="J90" s="103"/>
      <c r="K90" s="103"/>
      <c r="L90" s="245"/>
    </row>
    <row r="91" spans="1:12" s="134" customFormat="1" ht="17.25" customHeight="1" x14ac:dyDescent="0.25">
      <c r="A91" s="310">
        <v>6.12</v>
      </c>
      <c r="B91" s="181"/>
      <c r="C91" s="176" t="s">
        <v>1081</v>
      </c>
      <c r="D91" s="307"/>
      <c r="E91" s="302"/>
      <c r="F91" s="303"/>
      <c r="G91" s="133"/>
      <c r="H91" s="133"/>
      <c r="I91" s="133"/>
      <c r="J91" s="133"/>
      <c r="K91" s="133"/>
      <c r="L91" s="245"/>
    </row>
    <row r="92" spans="1:12" ht="102.75" customHeight="1" x14ac:dyDescent="0.25">
      <c r="A92" s="238" t="s">
        <v>563</v>
      </c>
      <c r="B92" s="207" t="s">
        <v>4</v>
      </c>
      <c r="C92" s="155" t="s">
        <v>949</v>
      </c>
      <c r="D92" s="368">
        <v>20</v>
      </c>
      <c r="E92" s="531"/>
      <c r="F92" s="316"/>
      <c r="G92" s="209"/>
      <c r="H92" s="209"/>
      <c r="I92" s="209"/>
      <c r="J92" s="209"/>
      <c r="K92" s="209"/>
    </row>
    <row r="93" spans="1:12" ht="82.5" customHeight="1" x14ac:dyDescent="0.25">
      <c r="A93" s="238" t="s">
        <v>564</v>
      </c>
      <c r="B93" s="207" t="s">
        <v>4</v>
      </c>
      <c r="C93" s="155" t="s">
        <v>950</v>
      </c>
      <c r="D93" s="368">
        <v>15</v>
      </c>
      <c r="E93" s="531"/>
      <c r="F93" s="316"/>
      <c r="G93" s="209"/>
      <c r="H93" s="209"/>
      <c r="I93" s="209"/>
      <c r="J93" s="209" t="s">
        <v>3</v>
      </c>
      <c r="K93" s="209" t="s">
        <v>3</v>
      </c>
    </row>
    <row r="94" spans="1:12" ht="53.25" customHeight="1" x14ac:dyDescent="0.25">
      <c r="A94" s="238" t="s">
        <v>565</v>
      </c>
      <c r="B94" s="322" t="s">
        <v>4</v>
      </c>
      <c r="C94" s="155" t="s">
        <v>1082</v>
      </c>
      <c r="D94" s="374">
        <v>10</v>
      </c>
      <c r="E94" s="531"/>
      <c r="F94" s="209"/>
      <c r="G94" s="209"/>
      <c r="H94" s="209"/>
      <c r="I94" s="209" t="s">
        <v>3</v>
      </c>
      <c r="J94" s="209"/>
      <c r="K94" s="209"/>
    </row>
    <row r="95" spans="1:12" ht="28.5" x14ac:dyDescent="0.25">
      <c r="A95" s="238" t="s">
        <v>700</v>
      </c>
      <c r="B95" s="207" t="s">
        <v>4</v>
      </c>
      <c r="C95" s="155" t="s">
        <v>1083</v>
      </c>
      <c r="D95" s="368">
        <v>5</v>
      </c>
      <c r="E95" s="531"/>
      <c r="F95" s="316"/>
      <c r="G95" s="381" t="s">
        <v>3</v>
      </c>
      <c r="H95" s="381" t="s">
        <v>3</v>
      </c>
      <c r="I95" s="209"/>
      <c r="J95" s="209"/>
      <c r="K95" s="209"/>
    </row>
    <row r="96" spans="1:12" ht="28.5" x14ac:dyDescent="0.25">
      <c r="A96" s="238" t="s">
        <v>701</v>
      </c>
      <c r="B96" s="207" t="s">
        <v>4</v>
      </c>
      <c r="C96" s="155" t="s">
        <v>91</v>
      </c>
      <c r="D96" s="368">
        <v>0</v>
      </c>
      <c r="E96" s="531"/>
      <c r="F96" s="432"/>
      <c r="G96" s="103"/>
      <c r="H96" s="103"/>
      <c r="I96" s="433"/>
      <c r="J96" s="209"/>
      <c r="K96" s="209"/>
    </row>
    <row r="97" spans="1:12" x14ac:dyDescent="0.25">
      <c r="A97" s="238" t="s">
        <v>750</v>
      </c>
      <c r="B97" s="180" t="s">
        <v>4</v>
      </c>
      <c r="C97" s="100" t="s">
        <v>92</v>
      </c>
      <c r="D97" s="128">
        <v>15</v>
      </c>
      <c r="E97" s="546"/>
      <c r="F97" s="278"/>
      <c r="G97" s="103"/>
      <c r="H97" s="103"/>
      <c r="I97" s="103"/>
      <c r="J97" s="103"/>
      <c r="K97" s="103"/>
      <c r="L97" s="245"/>
    </row>
    <row r="98" spans="1:12" ht="15" customHeight="1" x14ac:dyDescent="0.25">
      <c r="A98" s="238" t="s">
        <v>1131</v>
      </c>
      <c r="B98" s="180" t="s">
        <v>4</v>
      </c>
      <c r="C98" s="100" t="s">
        <v>93</v>
      </c>
      <c r="D98" s="128">
        <v>10</v>
      </c>
      <c r="E98" s="547"/>
      <c r="F98" s="278"/>
      <c r="G98" s="103"/>
      <c r="H98" s="103"/>
      <c r="I98" s="103"/>
      <c r="J98" s="103"/>
      <c r="K98" s="103"/>
      <c r="L98" s="245"/>
    </row>
    <row r="99" spans="1:12" x14ac:dyDescent="0.25">
      <c r="A99" s="238" t="s">
        <v>1235</v>
      </c>
      <c r="B99" s="180" t="s">
        <v>4</v>
      </c>
      <c r="C99" s="100" t="s">
        <v>94</v>
      </c>
      <c r="D99" s="128">
        <v>5</v>
      </c>
      <c r="E99" s="548"/>
      <c r="F99" s="278"/>
      <c r="G99" s="103"/>
      <c r="H99" s="103"/>
      <c r="I99" s="103"/>
      <c r="J99" s="103"/>
      <c r="K99" s="103"/>
      <c r="L99" s="245"/>
    </row>
    <row r="100" spans="1:12" x14ac:dyDescent="0.25">
      <c r="A100" s="102"/>
      <c r="B100" s="293"/>
      <c r="C100" s="136" t="s">
        <v>9</v>
      </c>
      <c r="D100" s="126">
        <f>SUM(D92+D97)</f>
        <v>35</v>
      </c>
      <c r="E100" s="126">
        <f>SUM(E92+E97)</f>
        <v>0</v>
      </c>
      <c r="F100" s="278"/>
      <c r="G100" s="103"/>
      <c r="H100" s="103"/>
      <c r="I100" s="103"/>
      <c r="J100" s="103"/>
      <c r="K100" s="103"/>
      <c r="L100" s="245"/>
    </row>
    <row r="101" spans="1:12" x14ac:dyDescent="0.25">
      <c r="A101" s="102"/>
      <c r="B101" s="293"/>
      <c r="C101" s="103"/>
      <c r="D101" s="128"/>
      <c r="E101" s="190"/>
      <c r="F101" s="278"/>
      <c r="G101" s="103"/>
      <c r="H101" s="103"/>
      <c r="I101" s="103"/>
      <c r="J101" s="103"/>
      <c r="K101" s="103"/>
      <c r="L101" s="245"/>
    </row>
    <row r="102" spans="1:12" x14ac:dyDescent="0.25">
      <c r="A102" s="102">
        <v>6.13</v>
      </c>
      <c r="B102" s="180"/>
      <c r="C102" s="101" t="s">
        <v>95</v>
      </c>
      <c r="D102" s="128"/>
      <c r="E102" s="190"/>
      <c r="F102" s="278"/>
      <c r="G102" s="103"/>
      <c r="H102" s="103"/>
      <c r="I102" s="103"/>
      <c r="J102" s="103"/>
      <c r="K102" s="103"/>
      <c r="L102" s="245"/>
    </row>
    <row r="103" spans="1:12" ht="17.25" customHeight="1" x14ac:dyDescent="0.25">
      <c r="A103" s="102" t="s">
        <v>684</v>
      </c>
      <c r="B103" s="180" t="s">
        <v>4</v>
      </c>
      <c r="C103" s="100" t="s">
        <v>815</v>
      </c>
      <c r="D103" s="128" t="s">
        <v>2</v>
      </c>
      <c r="E103" s="311"/>
      <c r="F103" s="278"/>
      <c r="G103" s="103"/>
      <c r="H103" s="103"/>
      <c r="I103" s="103"/>
      <c r="J103" s="103"/>
      <c r="K103" s="103"/>
      <c r="L103" s="245"/>
    </row>
    <row r="104" spans="1:12" ht="46.5" customHeight="1" x14ac:dyDescent="0.25">
      <c r="A104" s="102" t="s">
        <v>685</v>
      </c>
      <c r="B104" s="180" t="s">
        <v>0</v>
      </c>
      <c r="C104" s="100" t="s">
        <v>816</v>
      </c>
      <c r="D104" s="128" t="s">
        <v>2</v>
      </c>
      <c r="E104" s="390"/>
      <c r="F104" s="278"/>
      <c r="G104" s="103"/>
      <c r="H104" s="103"/>
      <c r="I104" s="103"/>
      <c r="J104" s="103"/>
      <c r="K104" s="103"/>
      <c r="L104" s="245"/>
    </row>
    <row r="105" spans="1:12" ht="119.25" customHeight="1" x14ac:dyDescent="0.25">
      <c r="A105" s="102" t="s">
        <v>1133</v>
      </c>
      <c r="B105" s="180" t="s">
        <v>4</v>
      </c>
      <c r="C105" s="100" t="s">
        <v>747</v>
      </c>
      <c r="D105" s="128">
        <v>25</v>
      </c>
      <c r="E105" s="546"/>
      <c r="F105" s="278"/>
      <c r="G105" s="103"/>
      <c r="H105" s="103"/>
      <c r="I105" s="103"/>
      <c r="J105" s="103"/>
      <c r="K105" s="103"/>
      <c r="L105" s="245"/>
    </row>
    <row r="106" spans="1:12" ht="104.25" customHeight="1" x14ac:dyDescent="0.25">
      <c r="A106" s="102" t="s">
        <v>1132</v>
      </c>
      <c r="B106" s="180" t="s">
        <v>4</v>
      </c>
      <c r="C106" s="100" t="s">
        <v>746</v>
      </c>
      <c r="D106" s="128">
        <v>20</v>
      </c>
      <c r="E106" s="547"/>
      <c r="F106" s="278"/>
      <c r="G106" s="103"/>
      <c r="H106" s="103"/>
      <c r="I106" s="103"/>
      <c r="J106" s="103" t="s">
        <v>3</v>
      </c>
      <c r="K106" s="103" t="s">
        <v>3</v>
      </c>
      <c r="L106" s="245"/>
    </row>
    <row r="107" spans="1:12" ht="90" customHeight="1" x14ac:dyDescent="0.25">
      <c r="A107" s="102" t="s">
        <v>1134</v>
      </c>
      <c r="B107" s="180" t="s">
        <v>4</v>
      </c>
      <c r="C107" s="100" t="s">
        <v>745</v>
      </c>
      <c r="D107" s="128">
        <v>15</v>
      </c>
      <c r="E107" s="547"/>
      <c r="F107" s="278"/>
      <c r="G107" s="103"/>
      <c r="H107" s="103"/>
      <c r="I107" s="103"/>
      <c r="J107" s="103"/>
      <c r="K107" s="103"/>
      <c r="L107" s="245"/>
    </row>
    <row r="108" spans="1:12" ht="32.25" customHeight="1" x14ac:dyDescent="0.25">
      <c r="A108" s="102" t="s">
        <v>1135</v>
      </c>
      <c r="B108" s="180" t="s">
        <v>4</v>
      </c>
      <c r="C108" s="100" t="s">
        <v>748</v>
      </c>
      <c r="D108" s="128">
        <v>10</v>
      </c>
      <c r="E108" s="547"/>
      <c r="F108" s="278"/>
      <c r="G108" s="103"/>
      <c r="H108" s="103"/>
      <c r="I108" s="103"/>
      <c r="J108" s="103"/>
      <c r="K108" s="103"/>
      <c r="L108" s="245"/>
    </row>
    <row r="109" spans="1:12" ht="28.5" customHeight="1" x14ac:dyDescent="0.25">
      <c r="A109" s="102" t="s">
        <v>1136</v>
      </c>
      <c r="B109" s="180" t="s">
        <v>4</v>
      </c>
      <c r="C109" s="100" t="s">
        <v>744</v>
      </c>
      <c r="D109" s="128">
        <v>5</v>
      </c>
      <c r="E109" s="548"/>
      <c r="F109" s="278"/>
      <c r="G109" s="103"/>
      <c r="H109" s="103"/>
      <c r="I109" s="103"/>
      <c r="J109" s="103"/>
      <c r="K109" s="103"/>
      <c r="L109" s="245"/>
    </row>
    <row r="110" spans="1:12" x14ac:dyDescent="0.25">
      <c r="A110" s="102"/>
      <c r="B110" s="180"/>
      <c r="C110" s="136" t="s">
        <v>9</v>
      </c>
      <c r="D110" s="126">
        <f>SUM(D105)</f>
        <v>25</v>
      </c>
      <c r="E110" s="309">
        <f>SUM(E105)</f>
        <v>0</v>
      </c>
      <c r="F110" s="278"/>
      <c r="G110" s="103"/>
      <c r="H110" s="103"/>
      <c r="I110" s="103"/>
      <c r="J110" s="103"/>
      <c r="K110" s="103"/>
      <c r="L110" s="245"/>
    </row>
    <row r="111" spans="1:12" ht="15" customHeight="1" x14ac:dyDescent="0.25">
      <c r="A111" s="102"/>
      <c r="B111" s="180"/>
      <c r="C111" s="136"/>
      <c r="D111" s="126"/>
      <c r="E111" s="309"/>
      <c r="F111" s="278"/>
      <c r="G111" s="103"/>
      <c r="H111" s="103"/>
      <c r="I111" s="103"/>
      <c r="J111" s="103"/>
      <c r="K111" s="103"/>
      <c r="L111" s="245"/>
    </row>
    <row r="112" spans="1:12" ht="43.5" customHeight="1" x14ac:dyDescent="0.25">
      <c r="A112" s="102">
        <v>6.14</v>
      </c>
      <c r="B112" s="180"/>
      <c r="C112" s="99" t="s">
        <v>699</v>
      </c>
      <c r="D112" s="126"/>
      <c r="E112" s="309"/>
      <c r="F112" s="323"/>
      <c r="G112" s="103"/>
      <c r="H112" s="103"/>
      <c r="I112" s="103"/>
      <c r="J112" s="103"/>
      <c r="K112" s="103"/>
      <c r="L112" s="245"/>
    </row>
    <row r="113" spans="1:12" ht="30" customHeight="1" x14ac:dyDescent="0.25">
      <c r="A113" s="102" t="s">
        <v>703</v>
      </c>
      <c r="B113" s="180"/>
      <c r="C113" s="323" t="s">
        <v>749</v>
      </c>
      <c r="D113" s="126"/>
      <c r="E113" s="309"/>
      <c r="F113" s="278"/>
      <c r="G113" s="103"/>
      <c r="H113" s="103"/>
      <c r="I113" s="103"/>
      <c r="J113" s="103"/>
      <c r="K113" s="103"/>
      <c r="L113" s="245"/>
    </row>
    <row r="114" spans="1:12" ht="96.75" customHeight="1" x14ac:dyDescent="0.25">
      <c r="A114" s="199" t="s">
        <v>704</v>
      </c>
      <c r="B114" s="207" t="s">
        <v>0</v>
      </c>
      <c r="C114" s="251" t="s">
        <v>951</v>
      </c>
      <c r="D114" s="393">
        <v>20</v>
      </c>
      <c r="E114" s="538"/>
      <c r="F114" s="394"/>
      <c r="G114" s="209"/>
      <c r="H114" s="209"/>
      <c r="I114" s="209"/>
      <c r="J114" s="209"/>
      <c r="K114" s="209"/>
    </row>
    <row r="115" spans="1:12" ht="93" customHeight="1" x14ac:dyDescent="0.25">
      <c r="A115" s="199" t="s">
        <v>705</v>
      </c>
      <c r="B115" s="207" t="s">
        <v>0</v>
      </c>
      <c r="C115" s="251" t="s">
        <v>952</v>
      </c>
      <c r="D115" s="393">
        <v>15</v>
      </c>
      <c r="E115" s="538"/>
      <c r="F115" s="394"/>
      <c r="G115" s="209"/>
      <c r="H115" s="209"/>
      <c r="I115" s="209"/>
      <c r="J115" s="209"/>
      <c r="K115" s="209"/>
    </row>
    <row r="116" spans="1:12" ht="63" customHeight="1" x14ac:dyDescent="0.25">
      <c r="A116" s="199" t="s">
        <v>706</v>
      </c>
      <c r="B116" s="207" t="s">
        <v>0</v>
      </c>
      <c r="C116" s="251" t="s">
        <v>953</v>
      </c>
      <c r="D116" s="393">
        <v>10</v>
      </c>
      <c r="E116" s="538"/>
      <c r="F116" s="394"/>
      <c r="G116" s="209"/>
      <c r="H116" s="209"/>
      <c r="I116" s="209"/>
      <c r="J116" s="209"/>
      <c r="K116" s="209"/>
    </row>
    <row r="117" spans="1:12" ht="30.75" customHeight="1" x14ac:dyDescent="0.25">
      <c r="A117" s="199" t="s">
        <v>707</v>
      </c>
      <c r="B117" s="207" t="s">
        <v>0</v>
      </c>
      <c r="C117" s="251" t="s">
        <v>954</v>
      </c>
      <c r="D117" s="393">
        <v>5</v>
      </c>
      <c r="E117" s="538"/>
      <c r="F117" s="394"/>
      <c r="G117" s="209"/>
      <c r="H117" s="209"/>
      <c r="I117" s="209"/>
      <c r="J117" s="209"/>
      <c r="K117" s="209"/>
    </row>
    <row r="118" spans="1:12" ht="73.5" customHeight="1" x14ac:dyDescent="0.25">
      <c r="A118" s="199" t="s">
        <v>1137</v>
      </c>
      <c r="B118" s="207" t="s">
        <v>0</v>
      </c>
      <c r="C118" s="251" t="s">
        <v>702</v>
      </c>
      <c r="D118" s="393">
        <v>0</v>
      </c>
      <c r="E118" s="538"/>
      <c r="F118" s="394"/>
      <c r="G118" s="209"/>
      <c r="H118" s="209"/>
      <c r="I118" s="209"/>
      <c r="J118" s="209"/>
      <c r="K118" s="209"/>
    </row>
    <row r="119" spans="1:12" ht="19.5" customHeight="1" x14ac:dyDescent="0.25">
      <c r="A119" s="102"/>
      <c r="B119" s="180"/>
      <c r="C119" s="136" t="s">
        <v>9</v>
      </c>
      <c r="D119" s="126">
        <f>SUM(D114)</f>
        <v>20</v>
      </c>
      <c r="E119" s="126">
        <f>SUM(E114)</f>
        <v>0</v>
      </c>
      <c r="F119" s="278"/>
      <c r="G119" s="103"/>
      <c r="H119" s="103"/>
      <c r="I119" s="103"/>
      <c r="J119" s="103"/>
      <c r="K119" s="103"/>
      <c r="L119" s="245"/>
    </row>
    <row r="120" spans="1:12" ht="16.5" customHeight="1" x14ac:dyDescent="0.25">
      <c r="A120" s="102"/>
      <c r="B120" s="180"/>
      <c r="C120" s="136"/>
      <c r="D120" s="126"/>
      <c r="E120" s="309"/>
      <c r="F120" s="278"/>
      <c r="G120" s="103"/>
      <c r="H120" s="103"/>
      <c r="I120" s="103"/>
      <c r="J120" s="103"/>
      <c r="K120" s="103"/>
      <c r="L120" s="245"/>
    </row>
    <row r="121" spans="1:12" x14ac:dyDescent="0.25">
      <c r="A121" s="102">
        <v>6.15</v>
      </c>
      <c r="B121" s="180"/>
      <c r="C121" s="101" t="s">
        <v>96</v>
      </c>
      <c r="D121" s="128"/>
      <c r="E121" s="312"/>
      <c r="F121" s="278"/>
      <c r="G121" s="103"/>
      <c r="H121" s="103"/>
      <c r="I121" s="103"/>
      <c r="J121" s="103"/>
      <c r="K121" s="103"/>
      <c r="L121" s="245"/>
    </row>
    <row r="122" spans="1:12" ht="49.5" customHeight="1" x14ac:dyDescent="0.25">
      <c r="A122" s="102" t="s">
        <v>958</v>
      </c>
      <c r="B122" s="180" t="s">
        <v>0</v>
      </c>
      <c r="C122" s="100" t="s">
        <v>955</v>
      </c>
      <c r="D122" s="128">
        <v>10</v>
      </c>
      <c r="E122" s="278"/>
      <c r="F122" s="278"/>
      <c r="G122" s="103"/>
      <c r="H122" s="103"/>
      <c r="I122" s="103"/>
      <c r="J122" s="103"/>
      <c r="K122" s="103"/>
      <c r="L122" s="245"/>
    </row>
    <row r="123" spans="1:12" ht="18.75" customHeight="1" x14ac:dyDescent="0.25">
      <c r="A123" s="102" t="s">
        <v>960</v>
      </c>
      <c r="B123" s="180" t="s">
        <v>4</v>
      </c>
      <c r="C123" s="100" t="s">
        <v>97</v>
      </c>
      <c r="D123" s="128">
        <v>10</v>
      </c>
      <c r="E123" s="311"/>
      <c r="F123" s="278"/>
      <c r="G123" s="103"/>
      <c r="H123" s="103"/>
      <c r="I123" s="103"/>
      <c r="J123" s="103"/>
      <c r="K123" s="103"/>
      <c r="L123" s="245"/>
    </row>
    <row r="124" spans="1:12" ht="18.75" customHeight="1" x14ac:dyDescent="0.25">
      <c r="A124" s="102"/>
      <c r="B124" s="180"/>
      <c r="C124" s="136" t="s">
        <v>9</v>
      </c>
      <c r="D124" s="126">
        <f>SUM(D122+ D123)</f>
        <v>20</v>
      </c>
      <c r="E124" s="126">
        <f>SUM(E122+ E123)</f>
        <v>0</v>
      </c>
      <c r="F124" s="278"/>
      <c r="G124" s="103"/>
      <c r="H124" s="103"/>
      <c r="I124" s="103"/>
      <c r="J124" s="103"/>
      <c r="K124" s="103"/>
      <c r="L124" s="245"/>
    </row>
    <row r="125" spans="1:12" ht="18.75" customHeight="1" x14ac:dyDescent="0.25">
      <c r="A125" s="102"/>
      <c r="B125" s="180"/>
      <c r="C125" s="136"/>
      <c r="D125" s="126"/>
      <c r="E125" s="126"/>
      <c r="F125" s="278"/>
      <c r="G125" s="103"/>
      <c r="H125" s="103"/>
      <c r="I125" s="103"/>
      <c r="J125" s="103"/>
      <c r="K125" s="103"/>
      <c r="L125" s="245"/>
    </row>
    <row r="126" spans="1:12" ht="19.899999999999999" customHeight="1" x14ac:dyDescent="0.25">
      <c r="A126" s="102">
        <v>6.16</v>
      </c>
      <c r="B126" s="180"/>
      <c r="C126" s="101" t="s">
        <v>956</v>
      </c>
      <c r="D126" s="128"/>
      <c r="E126" s="190"/>
      <c r="F126" s="278"/>
      <c r="G126" s="103"/>
      <c r="H126" s="103"/>
      <c r="I126" s="103"/>
      <c r="J126" s="103"/>
      <c r="K126" s="103"/>
      <c r="L126" s="245"/>
    </row>
    <row r="127" spans="1:12" ht="62.25" customHeight="1" x14ac:dyDescent="0.25">
      <c r="A127" s="102" t="s">
        <v>1138</v>
      </c>
      <c r="B127" s="124" t="s">
        <v>0</v>
      </c>
      <c r="C127" s="100" t="s">
        <v>1020</v>
      </c>
      <c r="D127" s="128">
        <v>20</v>
      </c>
      <c r="E127" s="493"/>
      <c r="F127" s="103"/>
      <c r="G127" s="103"/>
      <c r="H127" s="103"/>
      <c r="I127" s="103"/>
      <c r="J127" s="103"/>
      <c r="K127" s="103"/>
    </row>
    <row r="128" spans="1:12" ht="62.25" customHeight="1" x14ac:dyDescent="0.25">
      <c r="A128" s="102" t="s">
        <v>1139</v>
      </c>
      <c r="B128" s="124" t="s">
        <v>0</v>
      </c>
      <c r="C128" s="100" t="s">
        <v>1021</v>
      </c>
      <c r="D128" s="128">
        <v>15</v>
      </c>
      <c r="E128" s="494"/>
      <c r="F128" s="103"/>
      <c r="G128" s="103"/>
      <c r="H128" s="103"/>
      <c r="I128" s="103"/>
      <c r="J128" s="103"/>
      <c r="K128" s="103"/>
    </row>
    <row r="129" spans="1:12" ht="60" customHeight="1" x14ac:dyDescent="0.25">
      <c r="A129" s="102" t="s">
        <v>1140</v>
      </c>
      <c r="B129" s="124" t="s">
        <v>0</v>
      </c>
      <c r="C129" s="100" t="s">
        <v>1022</v>
      </c>
      <c r="D129" s="128">
        <v>10</v>
      </c>
      <c r="E129" s="494"/>
      <c r="F129" s="103"/>
      <c r="G129" s="103"/>
      <c r="H129" s="103"/>
      <c r="I129" s="103"/>
      <c r="J129" s="103"/>
      <c r="K129" s="103"/>
    </row>
    <row r="130" spans="1:12" ht="31.5" customHeight="1" x14ac:dyDescent="0.25">
      <c r="A130" s="102" t="s">
        <v>1141</v>
      </c>
      <c r="B130" s="124" t="s">
        <v>0</v>
      </c>
      <c r="C130" s="100" t="s">
        <v>652</v>
      </c>
      <c r="D130" s="128">
        <v>5</v>
      </c>
      <c r="E130" s="494"/>
      <c r="F130" s="103"/>
      <c r="G130" s="103"/>
      <c r="H130" s="103"/>
      <c r="I130" s="103"/>
      <c r="J130" s="103"/>
      <c r="K130" s="103"/>
    </row>
    <row r="131" spans="1:12" ht="33" customHeight="1" x14ac:dyDescent="0.25">
      <c r="A131" s="102" t="s">
        <v>1142</v>
      </c>
      <c r="B131" s="124" t="s">
        <v>0</v>
      </c>
      <c r="C131" s="100" t="s">
        <v>19</v>
      </c>
      <c r="D131" s="128">
        <v>0</v>
      </c>
      <c r="E131" s="495"/>
      <c r="F131" s="103"/>
      <c r="G131" s="103"/>
      <c r="H131" s="103"/>
      <c r="I131" s="103"/>
      <c r="J131" s="103"/>
      <c r="K131" s="103"/>
    </row>
    <row r="132" spans="1:12" ht="18" customHeight="1" x14ac:dyDescent="0.25">
      <c r="A132" s="102"/>
      <c r="B132" s="124"/>
      <c r="C132" s="136" t="s">
        <v>9</v>
      </c>
      <c r="D132" s="126">
        <f>SUM(D127)</f>
        <v>20</v>
      </c>
      <c r="E132" s="126">
        <f>SUM(E127)</f>
        <v>0</v>
      </c>
      <c r="F132" s="103"/>
      <c r="G132" s="103"/>
      <c r="H132" s="103"/>
      <c r="I132" s="103"/>
      <c r="J132" s="103"/>
      <c r="K132" s="103"/>
    </row>
    <row r="133" spans="1:12" ht="14.25" customHeight="1" x14ac:dyDescent="0.25">
      <c r="A133" s="102"/>
      <c r="B133" s="124"/>
      <c r="C133" s="100"/>
      <c r="D133" s="128"/>
      <c r="E133" s="146"/>
      <c r="F133" s="103"/>
      <c r="G133" s="103"/>
      <c r="H133" s="103"/>
      <c r="I133" s="103"/>
      <c r="J133" s="103"/>
      <c r="K133" s="103"/>
    </row>
    <row r="134" spans="1:12" ht="16.5" customHeight="1" x14ac:dyDescent="0.25">
      <c r="A134" s="102">
        <v>6.17</v>
      </c>
      <c r="B134" s="124"/>
      <c r="C134" s="101" t="s">
        <v>957</v>
      </c>
      <c r="D134" s="128"/>
      <c r="E134" s="158"/>
      <c r="F134" s="103"/>
      <c r="G134" s="103"/>
      <c r="H134" s="103"/>
      <c r="I134" s="103"/>
      <c r="J134" s="103"/>
      <c r="K134" s="103"/>
    </row>
    <row r="135" spans="1:12" ht="19.5" customHeight="1" x14ac:dyDescent="0.25">
      <c r="A135" s="199" t="s">
        <v>1143</v>
      </c>
      <c r="B135" s="322" t="s">
        <v>4</v>
      </c>
      <c r="C135" s="155" t="s">
        <v>959</v>
      </c>
      <c r="D135" s="261" t="s">
        <v>2</v>
      </c>
      <c r="E135" s="209"/>
      <c r="F135" s="209"/>
      <c r="G135" s="209"/>
      <c r="H135" s="209"/>
      <c r="I135" s="209"/>
      <c r="J135" s="209"/>
      <c r="K135" s="209"/>
    </row>
    <row r="136" spans="1:12" ht="31.5" customHeight="1" x14ac:dyDescent="0.25">
      <c r="A136" s="199" t="s">
        <v>1144</v>
      </c>
      <c r="B136" s="322" t="s">
        <v>4</v>
      </c>
      <c r="C136" s="155" t="s">
        <v>98</v>
      </c>
      <c r="D136" s="261">
        <v>10</v>
      </c>
      <c r="E136" s="209"/>
      <c r="F136" s="209"/>
      <c r="G136" s="209"/>
      <c r="H136" s="209"/>
      <c r="I136" s="209"/>
      <c r="J136" s="209"/>
      <c r="K136" s="209"/>
    </row>
    <row r="137" spans="1:12" ht="45.75" customHeight="1" x14ac:dyDescent="0.25">
      <c r="A137" s="199" t="s">
        <v>1145</v>
      </c>
      <c r="B137" s="322" t="s">
        <v>4</v>
      </c>
      <c r="C137" s="155" t="s">
        <v>961</v>
      </c>
      <c r="D137" s="208">
        <v>20</v>
      </c>
      <c r="E137" s="539"/>
      <c r="F137" s="209"/>
      <c r="G137" s="209"/>
      <c r="H137" s="209"/>
      <c r="I137" s="209"/>
      <c r="J137" s="209"/>
      <c r="K137" s="209"/>
    </row>
    <row r="138" spans="1:12" ht="31.5" customHeight="1" x14ac:dyDescent="0.25">
      <c r="A138" s="199" t="s">
        <v>1146</v>
      </c>
      <c r="B138" s="322" t="s">
        <v>4</v>
      </c>
      <c r="C138" s="155" t="s">
        <v>962</v>
      </c>
      <c r="D138" s="208">
        <v>15</v>
      </c>
      <c r="E138" s="539"/>
      <c r="F138" s="209"/>
      <c r="G138" s="209"/>
      <c r="H138" s="209"/>
      <c r="I138" s="209"/>
      <c r="J138" s="209"/>
      <c r="K138" s="209"/>
    </row>
    <row r="139" spans="1:12" ht="31.5" customHeight="1" x14ac:dyDescent="0.25">
      <c r="A139" s="199" t="s">
        <v>1147</v>
      </c>
      <c r="B139" s="322" t="s">
        <v>4</v>
      </c>
      <c r="C139" s="155" t="s">
        <v>963</v>
      </c>
      <c r="D139" s="208">
        <v>10</v>
      </c>
      <c r="E139" s="539"/>
      <c r="F139" s="209"/>
      <c r="G139" s="209"/>
      <c r="H139" s="209"/>
      <c r="I139" s="209"/>
      <c r="J139" s="209"/>
      <c r="K139" s="381"/>
    </row>
    <row r="140" spans="1:12" ht="19.5" customHeight="1" x14ac:dyDescent="0.25">
      <c r="A140" s="199" t="s">
        <v>1148</v>
      </c>
      <c r="B140" s="322" t="s">
        <v>4</v>
      </c>
      <c r="C140" s="155" t="s">
        <v>964</v>
      </c>
      <c r="D140" s="208">
        <v>5</v>
      </c>
      <c r="E140" s="539"/>
      <c r="F140" s="209"/>
      <c r="G140" s="209"/>
      <c r="H140" s="209"/>
      <c r="I140" s="209"/>
      <c r="J140" s="367"/>
      <c r="K140" s="103"/>
      <c r="L140" s="170"/>
    </row>
    <row r="141" spans="1:12" ht="18" customHeight="1" x14ac:dyDescent="0.25">
      <c r="A141" s="102"/>
      <c r="B141" s="103"/>
      <c r="C141" s="136" t="s">
        <v>9</v>
      </c>
      <c r="D141" s="164">
        <f>SUM(D137+D136)</f>
        <v>30</v>
      </c>
      <c r="E141" s="407">
        <f>SUM(E137+E136)</f>
        <v>0</v>
      </c>
      <c r="F141" s="103"/>
      <c r="G141" s="103"/>
      <c r="H141" s="103"/>
      <c r="I141" s="103"/>
      <c r="J141" s="103"/>
      <c r="K141" s="103"/>
      <c r="L141" s="170"/>
    </row>
  </sheetData>
  <mergeCells count="16">
    <mergeCell ref="E114:E118"/>
    <mergeCell ref="E137:E140"/>
    <mergeCell ref="E127:E131"/>
    <mergeCell ref="E46:E50"/>
    <mergeCell ref="E28:E33"/>
    <mergeCell ref="E37:E42"/>
    <mergeCell ref="E55:E59"/>
    <mergeCell ref="E84:E87"/>
    <mergeCell ref="E92:E96"/>
    <mergeCell ref="E97:E99"/>
    <mergeCell ref="E105:E109"/>
    <mergeCell ref="E11:E16"/>
    <mergeCell ref="E62:E65"/>
    <mergeCell ref="E69:E72"/>
    <mergeCell ref="E77:E80"/>
    <mergeCell ref="E21:E25"/>
  </mergeCells>
  <pageMargins left="0.25" right="0.25" top="0.75" bottom="0.75" header="0.3" footer="0.3"/>
  <pageSetup paperSize="9" fitToWidth="0" orientation="landscape" r:id="rId1"/>
  <headerFooter>
    <oddHeader>&amp;C&amp;"-,Bold Italic"&amp;14Island Resort - Section Six -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0"/>
  <sheetViews>
    <sheetView view="pageLayout" zoomScaleNormal="130" workbookViewId="0">
      <selection activeCell="D29" sqref="D29"/>
    </sheetView>
  </sheetViews>
  <sheetFormatPr defaultColWidth="9.140625" defaultRowHeight="14.25" x14ac:dyDescent="0.25"/>
  <cols>
    <col min="1" max="1" width="5.7109375" style="104" customWidth="1"/>
    <col min="2" max="2" width="5.28515625" style="98" customWidth="1"/>
    <col min="3" max="3" width="49.7109375" style="98" customWidth="1"/>
    <col min="4" max="4" width="8.140625" style="103" customWidth="1"/>
    <col min="5" max="5" width="7.140625" style="98" customWidth="1"/>
    <col min="6" max="6" width="46" style="98" customWidth="1"/>
    <col min="7" max="10" width="3.85546875" style="98" customWidth="1"/>
    <col min="11" max="11" width="5.28515625" style="98" customWidth="1"/>
    <col min="12" max="16384" width="9.140625" style="98"/>
  </cols>
  <sheetData>
    <row r="1" spans="1:11" ht="31.5" customHeight="1" x14ac:dyDescent="0.25">
      <c r="A1" s="324">
        <v>7</v>
      </c>
      <c r="B1" s="324"/>
      <c r="C1" s="324" t="s">
        <v>201</v>
      </c>
      <c r="D1" s="326" t="s">
        <v>111</v>
      </c>
      <c r="E1" s="324" t="s">
        <v>112</v>
      </c>
      <c r="F1" s="324" t="s">
        <v>113</v>
      </c>
      <c r="G1" s="324" t="s">
        <v>11</v>
      </c>
      <c r="H1" s="324" t="s">
        <v>12</v>
      </c>
      <c r="I1" s="324" t="s">
        <v>13</v>
      </c>
      <c r="J1" s="324" t="s">
        <v>14</v>
      </c>
      <c r="K1" s="324" t="s">
        <v>15</v>
      </c>
    </row>
    <row r="2" spans="1:11" ht="48" customHeight="1" x14ac:dyDescent="0.25">
      <c r="A2" s="102">
        <v>7.1</v>
      </c>
      <c r="B2" s="124" t="s">
        <v>0</v>
      </c>
      <c r="C2" s="100" t="s">
        <v>1236</v>
      </c>
      <c r="D2" s="128" t="s">
        <v>2</v>
      </c>
      <c r="E2" s="124"/>
      <c r="F2" s="101"/>
      <c r="G2" s="103"/>
      <c r="H2" s="103"/>
      <c r="I2" s="103"/>
      <c r="J2" s="103"/>
      <c r="K2" s="103"/>
    </row>
    <row r="3" spans="1:11" ht="43.5" customHeight="1" x14ac:dyDescent="0.25">
      <c r="A3" s="102">
        <v>7.2</v>
      </c>
      <c r="B3" s="124" t="s">
        <v>0</v>
      </c>
      <c r="C3" s="100" t="s">
        <v>248</v>
      </c>
      <c r="D3" s="128" t="s">
        <v>2</v>
      </c>
      <c r="E3" s="124"/>
      <c r="F3" s="101"/>
      <c r="G3" s="103"/>
      <c r="H3" s="103"/>
      <c r="I3" s="103"/>
      <c r="J3" s="103"/>
      <c r="K3" s="103"/>
    </row>
    <row r="4" spans="1:11" ht="42" customHeight="1" x14ac:dyDescent="0.25">
      <c r="A4" s="102">
        <v>7.3</v>
      </c>
      <c r="B4" s="124" t="s">
        <v>0</v>
      </c>
      <c r="C4" s="100" t="s">
        <v>757</v>
      </c>
      <c r="D4" s="128">
        <v>5</v>
      </c>
      <c r="E4" s="124"/>
      <c r="F4" s="101"/>
      <c r="G4" s="103"/>
      <c r="H4" s="103"/>
      <c r="I4" s="103"/>
      <c r="J4" s="103"/>
      <c r="K4" s="103"/>
    </row>
    <row r="5" spans="1:11" ht="33.75" customHeight="1" x14ac:dyDescent="0.25">
      <c r="A5" s="102">
        <v>7.4</v>
      </c>
      <c r="B5" s="124" t="s">
        <v>0</v>
      </c>
      <c r="C5" s="100" t="s">
        <v>768</v>
      </c>
      <c r="D5" s="128">
        <v>5</v>
      </c>
      <c r="E5" s="124"/>
      <c r="F5" s="101"/>
      <c r="G5" s="103"/>
      <c r="H5" s="103"/>
      <c r="I5" s="103"/>
      <c r="J5" s="103"/>
      <c r="K5" s="103"/>
    </row>
    <row r="6" spans="1:11" ht="41.25" customHeight="1" x14ac:dyDescent="0.25">
      <c r="A6" s="102">
        <v>7.5</v>
      </c>
      <c r="B6" s="124" t="s">
        <v>0</v>
      </c>
      <c r="C6" s="100" t="s">
        <v>769</v>
      </c>
      <c r="D6" s="128">
        <v>10</v>
      </c>
      <c r="E6" s="124"/>
      <c r="F6" s="101"/>
      <c r="G6" s="103"/>
      <c r="H6" s="103"/>
      <c r="I6" s="103"/>
      <c r="J6" s="103"/>
      <c r="K6" s="103"/>
    </row>
    <row r="7" spans="1:11" ht="34.5" customHeight="1" x14ac:dyDescent="0.25">
      <c r="A7" s="102">
        <v>7.6</v>
      </c>
      <c r="B7" s="124" t="s">
        <v>0</v>
      </c>
      <c r="C7" s="100" t="s">
        <v>965</v>
      </c>
      <c r="D7" s="128">
        <v>5</v>
      </c>
      <c r="E7" s="124"/>
      <c r="F7" s="101"/>
      <c r="G7" s="103"/>
      <c r="H7" s="103"/>
      <c r="I7" s="103"/>
      <c r="J7" s="103"/>
      <c r="K7" s="103"/>
    </row>
    <row r="8" spans="1:11" ht="45.75" customHeight="1" x14ac:dyDescent="0.25">
      <c r="A8" s="102">
        <v>7.7</v>
      </c>
      <c r="B8" s="124" t="s">
        <v>0</v>
      </c>
      <c r="C8" s="100" t="s">
        <v>1237</v>
      </c>
      <c r="D8" s="128">
        <v>10</v>
      </c>
      <c r="E8" s="124"/>
      <c r="F8" s="101"/>
      <c r="G8" s="103"/>
      <c r="H8" s="103"/>
      <c r="I8" s="103"/>
      <c r="J8" s="103"/>
      <c r="K8" s="103"/>
    </row>
    <row r="9" spans="1:11" ht="43.5" customHeight="1" x14ac:dyDescent="0.25">
      <c r="A9" s="102">
        <v>7.8</v>
      </c>
      <c r="B9" s="124" t="s">
        <v>0</v>
      </c>
      <c r="C9" s="100" t="s">
        <v>758</v>
      </c>
      <c r="D9" s="128">
        <v>10</v>
      </c>
      <c r="E9" s="124"/>
      <c r="F9" s="101"/>
      <c r="G9" s="103"/>
      <c r="H9" s="103"/>
      <c r="I9" s="103"/>
      <c r="J9" s="103"/>
      <c r="K9" s="103"/>
    </row>
    <row r="10" spans="1:11" ht="30" customHeight="1" x14ac:dyDescent="0.25">
      <c r="A10" s="102">
        <v>7.9</v>
      </c>
      <c r="B10" s="124" t="s">
        <v>0</v>
      </c>
      <c r="C10" s="100" t="s">
        <v>765</v>
      </c>
      <c r="D10" s="128">
        <v>5</v>
      </c>
      <c r="E10" s="124"/>
      <c r="F10" s="101"/>
      <c r="G10" s="103"/>
      <c r="H10" s="103"/>
      <c r="I10" s="103"/>
      <c r="J10" s="103"/>
      <c r="K10" s="103"/>
    </row>
    <row r="11" spans="1:11" s="134" customFormat="1" ht="57" customHeight="1" x14ac:dyDescent="0.25">
      <c r="A11" s="230">
        <v>7.1</v>
      </c>
      <c r="B11" s="130" t="s">
        <v>0</v>
      </c>
      <c r="C11" s="131" t="s">
        <v>759</v>
      </c>
      <c r="D11" s="132">
        <v>5</v>
      </c>
      <c r="E11" s="130"/>
      <c r="F11" s="176"/>
      <c r="G11" s="133"/>
      <c r="H11" s="133"/>
      <c r="I11" s="133"/>
      <c r="J11" s="133"/>
      <c r="K11" s="133"/>
    </row>
    <row r="12" spans="1:11" ht="46.5" customHeight="1" x14ac:dyDescent="0.25">
      <c r="A12" s="230">
        <v>7.11</v>
      </c>
      <c r="B12" s="124" t="s">
        <v>0</v>
      </c>
      <c r="C12" s="100" t="s">
        <v>760</v>
      </c>
      <c r="D12" s="128">
        <v>5</v>
      </c>
      <c r="E12" s="124"/>
      <c r="F12" s="101"/>
      <c r="G12" s="103"/>
      <c r="H12" s="103"/>
      <c r="I12" s="103"/>
      <c r="J12" s="103"/>
      <c r="K12" s="103"/>
    </row>
    <row r="13" spans="1:11" ht="31.5" customHeight="1" x14ac:dyDescent="0.25">
      <c r="A13" s="230">
        <v>7.12</v>
      </c>
      <c r="B13" s="124" t="s">
        <v>0</v>
      </c>
      <c r="C13" s="100" t="s">
        <v>761</v>
      </c>
      <c r="D13" s="128">
        <v>10</v>
      </c>
      <c r="E13" s="124"/>
      <c r="F13" s="101"/>
      <c r="G13" s="103"/>
      <c r="H13" s="103"/>
      <c r="I13" s="103"/>
      <c r="J13" s="103"/>
      <c r="K13" s="103"/>
    </row>
    <row r="14" spans="1:11" ht="28.5" customHeight="1" x14ac:dyDescent="0.25">
      <c r="A14" s="230">
        <v>7.13</v>
      </c>
      <c r="B14" s="124" t="s">
        <v>0</v>
      </c>
      <c r="C14" s="100" t="s">
        <v>762</v>
      </c>
      <c r="D14" s="128">
        <v>5</v>
      </c>
      <c r="E14" s="124"/>
      <c r="F14" s="101"/>
      <c r="G14" s="103"/>
      <c r="H14" s="103"/>
      <c r="I14" s="103"/>
      <c r="J14" s="103"/>
      <c r="K14" s="103"/>
    </row>
    <row r="15" spans="1:11" ht="43.5" customHeight="1" x14ac:dyDescent="0.25">
      <c r="A15" s="230">
        <v>7.14</v>
      </c>
      <c r="B15" s="124" t="s">
        <v>0</v>
      </c>
      <c r="C15" s="100" t="s">
        <v>763</v>
      </c>
      <c r="D15" s="128">
        <v>10</v>
      </c>
      <c r="E15" s="124"/>
      <c r="F15" s="101"/>
      <c r="G15" s="103"/>
      <c r="H15" s="103"/>
      <c r="I15" s="103"/>
      <c r="J15" s="103"/>
      <c r="K15" s="103"/>
    </row>
    <row r="16" spans="1:11" ht="15.75" customHeight="1" x14ac:dyDescent="0.25">
      <c r="A16" s="230">
        <v>7.15</v>
      </c>
      <c r="B16" s="124" t="s">
        <v>0</v>
      </c>
      <c r="C16" s="100" t="s">
        <v>764</v>
      </c>
      <c r="D16" s="128">
        <v>5</v>
      </c>
      <c r="E16" s="124"/>
      <c r="F16" s="101"/>
      <c r="G16" s="103"/>
      <c r="H16" s="103"/>
      <c r="I16" s="103"/>
      <c r="J16" s="103"/>
      <c r="K16" s="103"/>
    </row>
    <row r="17" spans="1:11" ht="18" customHeight="1" x14ac:dyDescent="0.25">
      <c r="A17" s="230">
        <v>7.16</v>
      </c>
      <c r="B17" s="124" t="s">
        <v>0</v>
      </c>
      <c r="C17" s="100" t="s">
        <v>202</v>
      </c>
      <c r="D17" s="128">
        <v>5</v>
      </c>
      <c r="E17" s="124"/>
      <c r="F17" s="101"/>
      <c r="G17" s="103"/>
      <c r="H17" s="103"/>
      <c r="I17" s="103"/>
      <c r="J17" s="103"/>
      <c r="K17" s="103"/>
    </row>
    <row r="18" spans="1:11" ht="48.75" customHeight="1" x14ac:dyDescent="0.25">
      <c r="A18" s="230">
        <v>7.17</v>
      </c>
      <c r="B18" s="124" t="s">
        <v>0</v>
      </c>
      <c r="C18" s="100" t="s">
        <v>1084</v>
      </c>
      <c r="D18" s="128">
        <v>5</v>
      </c>
      <c r="E18" s="124"/>
      <c r="F18" s="101"/>
      <c r="G18" s="103"/>
      <c r="H18" s="103"/>
      <c r="I18" s="103"/>
      <c r="J18" s="103"/>
      <c r="K18" s="103"/>
    </row>
    <row r="19" spans="1:11" ht="42.75" customHeight="1" x14ac:dyDescent="0.25">
      <c r="A19" s="230">
        <v>7.18</v>
      </c>
      <c r="B19" s="124" t="s">
        <v>0</v>
      </c>
      <c r="C19" s="100" t="s">
        <v>1085</v>
      </c>
      <c r="D19" s="128">
        <v>5</v>
      </c>
      <c r="E19" s="124"/>
      <c r="F19" s="101"/>
      <c r="G19" s="103"/>
      <c r="H19" s="103"/>
      <c r="I19" s="103"/>
      <c r="J19" s="103"/>
      <c r="K19" s="103"/>
    </row>
    <row r="20" spans="1:11" ht="19.5" customHeight="1" x14ac:dyDescent="0.25">
      <c r="A20" s="230">
        <v>7.19</v>
      </c>
      <c r="B20" s="124" t="s">
        <v>0</v>
      </c>
      <c r="C20" s="100" t="s">
        <v>203</v>
      </c>
      <c r="D20" s="128">
        <v>10</v>
      </c>
      <c r="E20" s="124"/>
      <c r="F20" s="101"/>
      <c r="G20" s="103"/>
      <c r="H20" s="103"/>
      <c r="I20" s="103"/>
      <c r="J20" s="103"/>
      <c r="K20" s="103"/>
    </row>
    <row r="21" spans="1:11" ht="45" customHeight="1" x14ac:dyDescent="0.25">
      <c r="A21" s="230">
        <v>7.2</v>
      </c>
      <c r="B21" s="124" t="s">
        <v>0</v>
      </c>
      <c r="C21" s="100" t="s">
        <v>770</v>
      </c>
      <c r="D21" s="128">
        <v>5</v>
      </c>
      <c r="E21" s="124"/>
      <c r="F21" s="101"/>
      <c r="G21" s="103"/>
      <c r="H21" s="103"/>
      <c r="I21" s="103"/>
      <c r="J21" s="103"/>
      <c r="K21" s="103"/>
    </row>
    <row r="22" spans="1:11" x14ac:dyDescent="0.25">
      <c r="A22" s="230">
        <v>7.21</v>
      </c>
      <c r="B22" s="124" t="s">
        <v>0</v>
      </c>
      <c r="C22" s="100" t="s">
        <v>771</v>
      </c>
      <c r="D22" s="128">
        <v>5</v>
      </c>
      <c r="E22" s="124"/>
      <c r="F22" s="101"/>
      <c r="G22" s="103"/>
      <c r="H22" s="103"/>
      <c r="I22" s="103"/>
      <c r="J22" s="103"/>
      <c r="K22" s="103"/>
    </row>
    <row r="23" spans="1:11" ht="29.25" customHeight="1" x14ac:dyDescent="0.25">
      <c r="A23" s="230">
        <v>7.22</v>
      </c>
      <c r="B23" s="124" t="s">
        <v>0</v>
      </c>
      <c r="C23" s="100" t="s">
        <v>772</v>
      </c>
      <c r="D23" s="128">
        <v>5</v>
      </c>
      <c r="E23" s="124"/>
      <c r="F23" s="101"/>
      <c r="G23" s="103"/>
      <c r="H23" s="103"/>
      <c r="I23" s="103"/>
      <c r="J23" s="103"/>
      <c r="K23" s="103"/>
    </row>
    <row r="24" spans="1:11" ht="42" customHeight="1" x14ac:dyDescent="0.25">
      <c r="A24" s="230">
        <v>7.23</v>
      </c>
      <c r="B24" s="124" t="s">
        <v>0</v>
      </c>
      <c r="C24" s="100" t="s">
        <v>966</v>
      </c>
      <c r="D24" s="128">
        <v>5</v>
      </c>
      <c r="E24" s="124"/>
      <c r="F24" s="101"/>
      <c r="G24" s="103"/>
      <c r="H24" s="103"/>
      <c r="I24" s="103"/>
      <c r="J24" s="103"/>
      <c r="K24" s="103"/>
    </row>
    <row r="25" spans="1:11" ht="42.75" customHeight="1" x14ac:dyDescent="0.25">
      <c r="A25" s="230">
        <v>7.24</v>
      </c>
      <c r="B25" s="124" t="s">
        <v>0</v>
      </c>
      <c r="C25" s="100" t="s">
        <v>773</v>
      </c>
      <c r="D25" s="128">
        <v>10</v>
      </c>
      <c r="E25" s="124"/>
      <c r="F25" s="101"/>
      <c r="G25" s="103"/>
      <c r="H25" s="103"/>
      <c r="I25" s="103"/>
      <c r="J25" s="103"/>
      <c r="K25" s="103"/>
    </row>
    <row r="26" spans="1:11" ht="28.5" customHeight="1" x14ac:dyDescent="0.25">
      <c r="A26" s="230">
        <v>7.25</v>
      </c>
      <c r="B26" s="124" t="s">
        <v>0</v>
      </c>
      <c r="C26" s="100" t="s">
        <v>1086</v>
      </c>
      <c r="D26" s="128">
        <v>15</v>
      </c>
      <c r="E26" s="124"/>
      <c r="F26" s="101"/>
      <c r="G26" s="103"/>
      <c r="H26" s="103"/>
      <c r="I26" s="103"/>
      <c r="J26" s="103"/>
      <c r="K26" s="103"/>
    </row>
    <row r="27" spans="1:11" ht="75" customHeight="1" x14ac:dyDescent="0.25">
      <c r="A27" s="230">
        <v>7.26</v>
      </c>
      <c r="B27" s="124" t="s">
        <v>0</v>
      </c>
      <c r="C27" s="100" t="s">
        <v>204</v>
      </c>
      <c r="D27" s="128">
        <v>10</v>
      </c>
      <c r="E27" s="506"/>
      <c r="F27" s="101"/>
      <c r="G27" s="103"/>
      <c r="H27" s="103"/>
      <c r="I27" s="103"/>
      <c r="J27" s="103"/>
      <c r="K27" s="103"/>
    </row>
    <row r="28" spans="1:11" ht="72" customHeight="1" x14ac:dyDescent="0.25">
      <c r="A28" s="230">
        <v>7.27</v>
      </c>
      <c r="B28" s="124" t="s">
        <v>0</v>
      </c>
      <c r="C28" s="155" t="s">
        <v>967</v>
      </c>
      <c r="D28" s="128">
        <v>5</v>
      </c>
      <c r="E28" s="508"/>
      <c r="G28" s="103"/>
      <c r="H28" s="103"/>
      <c r="I28" s="103"/>
      <c r="J28" s="103"/>
      <c r="K28" s="103"/>
    </row>
    <row r="29" spans="1:11" ht="17.25" customHeight="1" x14ac:dyDescent="0.25">
      <c r="A29" s="230"/>
      <c r="B29" s="103"/>
      <c r="C29" s="136" t="s">
        <v>9</v>
      </c>
      <c r="D29" s="164">
        <f>SUM(D4:D27)</f>
        <v>170</v>
      </c>
      <c r="E29" s="412">
        <f>SUM(E4:E27)</f>
        <v>0</v>
      </c>
      <c r="F29" s="103"/>
      <c r="G29" s="103"/>
      <c r="H29" s="103"/>
      <c r="I29" s="103"/>
      <c r="J29" s="103"/>
      <c r="K29" s="103"/>
    </row>
    <row r="30" spans="1:11" ht="18.75" customHeight="1" x14ac:dyDescent="0.25">
      <c r="D30" s="170"/>
    </row>
    <row r="31" spans="1:11" x14ac:dyDescent="0.25">
      <c r="D31" s="170"/>
    </row>
    <row r="32" spans="1:11" x14ac:dyDescent="0.25">
      <c r="D32" s="170"/>
    </row>
    <row r="33" spans="4:4" x14ac:dyDescent="0.25">
      <c r="D33" s="170"/>
    </row>
    <row r="34" spans="4:4" x14ac:dyDescent="0.25">
      <c r="D34" s="170"/>
    </row>
    <row r="35" spans="4:4" x14ac:dyDescent="0.25">
      <c r="D35" s="170"/>
    </row>
    <row r="36" spans="4:4" x14ac:dyDescent="0.25">
      <c r="D36" s="170"/>
    </row>
    <row r="37" spans="4:4" x14ac:dyDescent="0.25">
      <c r="D37" s="170"/>
    </row>
    <row r="38" spans="4:4" x14ac:dyDescent="0.25">
      <c r="D38" s="170"/>
    </row>
    <row r="39" spans="4:4" x14ac:dyDescent="0.25">
      <c r="D39" s="170"/>
    </row>
    <row r="40" spans="4:4" x14ac:dyDescent="0.25">
      <c r="D40" s="170"/>
    </row>
    <row r="41" spans="4:4" x14ac:dyDescent="0.25">
      <c r="D41" s="170"/>
    </row>
    <row r="42" spans="4:4" x14ac:dyDescent="0.25">
      <c r="D42" s="170"/>
    </row>
    <row r="43" spans="4:4" x14ac:dyDescent="0.25">
      <c r="D43" s="170"/>
    </row>
    <row r="44" spans="4:4" x14ac:dyDescent="0.25">
      <c r="D44" s="170"/>
    </row>
    <row r="45" spans="4:4" x14ac:dyDescent="0.25">
      <c r="D45" s="170"/>
    </row>
    <row r="46" spans="4:4" x14ac:dyDescent="0.25">
      <c r="D46" s="170"/>
    </row>
    <row r="47" spans="4:4" x14ac:dyDescent="0.25">
      <c r="D47" s="170"/>
    </row>
    <row r="48" spans="4:4" x14ac:dyDescent="0.25">
      <c r="D48" s="170"/>
    </row>
    <row r="49" spans="4:4" x14ac:dyDescent="0.25">
      <c r="D49" s="170"/>
    </row>
    <row r="50" spans="4:4" x14ac:dyDescent="0.25">
      <c r="D50" s="170"/>
    </row>
    <row r="51" spans="4:4" x14ac:dyDescent="0.25">
      <c r="D51" s="170"/>
    </row>
    <row r="52" spans="4:4" x14ac:dyDescent="0.25">
      <c r="D52" s="170"/>
    </row>
    <row r="53" spans="4:4" x14ac:dyDescent="0.25">
      <c r="D53" s="170"/>
    </row>
    <row r="54" spans="4:4" x14ac:dyDescent="0.25">
      <c r="D54" s="170"/>
    </row>
    <row r="55" spans="4:4" x14ac:dyDescent="0.25">
      <c r="D55" s="170"/>
    </row>
    <row r="56" spans="4:4" x14ac:dyDescent="0.25">
      <c r="D56" s="170"/>
    </row>
    <row r="57" spans="4:4" x14ac:dyDescent="0.25">
      <c r="D57" s="170"/>
    </row>
    <row r="58" spans="4:4" x14ac:dyDescent="0.25">
      <c r="D58" s="170"/>
    </row>
    <row r="59" spans="4:4" x14ac:dyDescent="0.25">
      <c r="D59" s="170"/>
    </row>
    <row r="60" spans="4:4" x14ac:dyDescent="0.25">
      <c r="D60" s="170"/>
    </row>
    <row r="61" spans="4:4" x14ac:dyDescent="0.25">
      <c r="D61" s="170"/>
    </row>
    <row r="62" spans="4:4" x14ac:dyDescent="0.25">
      <c r="D62" s="170"/>
    </row>
    <row r="63" spans="4:4" x14ac:dyDescent="0.25">
      <c r="D63" s="170"/>
    </row>
    <row r="64" spans="4:4" x14ac:dyDescent="0.25">
      <c r="D64" s="170"/>
    </row>
    <row r="65" spans="4:4" x14ac:dyDescent="0.25">
      <c r="D65" s="170"/>
    </row>
    <row r="66" spans="4:4" x14ac:dyDescent="0.25">
      <c r="D66" s="170"/>
    </row>
    <row r="67" spans="4:4" x14ac:dyDescent="0.25">
      <c r="D67" s="170"/>
    </row>
    <row r="68" spans="4:4" x14ac:dyDescent="0.25">
      <c r="D68" s="170"/>
    </row>
    <row r="69" spans="4:4" x14ac:dyDescent="0.25">
      <c r="D69" s="170"/>
    </row>
    <row r="70" spans="4:4" x14ac:dyDescent="0.25">
      <c r="D70" s="170"/>
    </row>
    <row r="71" spans="4:4" x14ac:dyDescent="0.25">
      <c r="D71" s="170"/>
    </row>
    <row r="72" spans="4:4" x14ac:dyDescent="0.25">
      <c r="D72" s="170"/>
    </row>
    <row r="73" spans="4:4" x14ac:dyDescent="0.25">
      <c r="D73" s="170"/>
    </row>
    <row r="74" spans="4:4" x14ac:dyDescent="0.25">
      <c r="D74" s="170"/>
    </row>
    <row r="75" spans="4:4" x14ac:dyDescent="0.25">
      <c r="D75" s="170"/>
    </row>
    <row r="76" spans="4:4" x14ac:dyDescent="0.25">
      <c r="D76" s="170"/>
    </row>
    <row r="77" spans="4:4" x14ac:dyDescent="0.25">
      <c r="D77" s="170"/>
    </row>
    <row r="78" spans="4:4" x14ac:dyDescent="0.25">
      <c r="D78" s="170"/>
    </row>
    <row r="79" spans="4:4" x14ac:dyDescent="0.25">
      <c r="D79" s="170"/>
    </row>
    <row r="80" spans="4:4" x14ac:dyDescent="0.25">
      <c r="D80" s="170"/>
    </row>
    <row r="81" spans="4:4" x14ac:dyDescent="0.25">
      <c r="D81" s="170"/>
    </row>
    <row r="82" spans="4:4" x14ac:dyDescent="0.25">
      <c r="D82" s="170"/>
    </row>
    <row r="83" spans="4:4" x14ac:dyDescent="0.25">
      <c r="D83" s="170"/>
    </row>
    <row r="84" spans="4:4" x14ac:dyDescent="0.25">
      <c r="D84" s="170"/>
    </row>
    <row r="85" spans="4:4" x14ac:dyDescent="0.25">
      <c r="D85" s="170"/>
    </row>
    <row r="86" spans="4:4" x14ac:dyDescent="0.25">
      <c r="D86" s="170"/>
    </row>
    <row r="87" spans="4:4" x14ac:dyDescent="0.25">
      <c r="D87" s="170"/>
    </row>
    <row r="88" spans="4:4" x14ac:dyDescent="0.25">
      <c r="D88" s="170"/>
    </row>
    <row r="89" spans="4:4" x14ac:dyDescent="0.25">
      <c r="D89" s="170"/>
    </row>
    <row r="90" spans="4:4" x14ac:dyDescent="0.25">
      <c r="D90" s="170"/>
    </row>
    <row r="91" spans="4:4" x14ac:dyDescent="0.25">
      <c r="D91" s="170"/>
    </row>
    <row r="92" spans="4:4" x14ac:dyDescent="0.25">
      <c r="D92" s="170"/>
    </row>
    <row r="93" spans="4:4" x14ac:dyDescent="0.25">
      <c r="D93" s="170"/>
    </row>
    <row r="94" spans="4:4" x14ac:dyDescent="0.25">
      <c r="D94" s="170"/>
    </row>
    <row r="95" spans="4:4" x14ac:dyDescent="0.25">
      <c r="D95" s="170"/>
    </row>
    <row r="96" spans="4:4" x14ac:dyDescent="0.25">
      <c r="D96" s="170"/>
    </row>
    <row r="97" spans="4:4" x14ac:dyDescent="0.25">
      <c r="D97" s="170"/>
    </row>
    <row r="98" spans="4:4" x14ac:dyDescent="0.25">
      <c r="D98" s="170"/>
    </row>
    <row r="99" spans="4:4" x14ac:dyDescent="0.25">
      <c r="D99" s="170"/>
    </row>
    <row r="100" spans="4:4" x14ac:dyDescent="0.25">
      <c r="D100" s="170"/>
    </row>
    <row r="101" spans="4:4" x14ac:dyDescent="0.25">
      <c r="D101" s="170"/>
    </row>
    <row r="102" spans="4:4" x14ac:dyDescent="0.25">
      <c r="D102" s="170"/>
    </row>
    <row r="103" spans="4:4" x14ac:dyDescent="0.25">
      <c r="D103" s="170"/>
    </row>
    <row r="104" spans="4:4" x14ac:dyDescent="0.25">
      <c r="D104" s="170"/>
    </row>
    <row r="105" spans="4:4" x14ac:dyDescent="0.25">
      <c r="D105" s="170"/>
    </row>
    <row r="106" spans="4:4" x14ac:dyDescent="0.25">
      <c r="D106" s="170"/>
    </row>
    <row r="107" spans="4:4" x14ac:dyDescent="0.25">
      <c r="D107" s="170"/>
    </row>
    <row r="108" spans="4:4" x14ac:dyDescent="0.25">
      <c r="D108" s="170"/>
    </row>
    <row r="109" spans="4:4" x14ac:dyDescent="0.25">
      <c r="D109" s="170"/>
    </row>
    <row r="110" spans="4:4" x14ac:dyDescent="0.25">
      <c r="D110" s="170"/>
    </row>
    <row r="111" spans="4:4" x14ac:dyDescent="0.25">
      <c r="D111" s="170"/>
    </row>
    <row r="112" spans="4:4" x14ac:dyDescent="0.25">
      <c r="D112" s="170"/>
    </row>
    <row r="113" spans="4:4" x14ac:dyDescent="0.25">
      <c r="D113" s="170"/>
    </row>
    <row r="114" spans="4:4" x14ac:dyDescent="0.25">
      <c r="D114" s="170"/>
    </row>
    <row r="115" spans="4:4" x14ac:dyDescent="0.25">
      <c r="D115" s="170"/>
    </row>
    <row r="116" spans="4:4" x14ac:dyDescent="0.25">
      <c r="D116" s="170"/>
    </row>
    <row r="117" spans="4:4" x14ac:dyDescent="0.25">
      <c r="D117" s="170"/>
    </row>
    <row r="118" spans="4:4" x14ac:dyDescent="0.25">
      <c r="D118" s="170"/>
    </row>
    <row r="119" spans="4:4" x14ac:dyDescent="0.25">
      <c r="D119" s="170"/>
    </row>
    <row r="120" spans="4:4" x14ac:dyDescent="0.25">
      <c r="D120" s="170"/>
    </row>
    <row r="121" spans="4:4" x14ac:dyDescent="0.25">
      <c r="D121" s="170"/>
    </row>
    <row r="122" spans="4:4" x14ac:dyDescent="0.25">
      <c r="D122" s="170"/>
    </row>
    <row r="123" spans="4:4" x14ac:dyDescent="0.25">
      <c r="D123" s="170"/>
    </row>
    <row r="124" spans="4:4" x14ac:dyDescent="0.25">
      <c r="D124" s="170"/>
    </row>
    <row r="125" spans="4:4" x14ac:dyDescent="0.25">
      <c r="D125" s="170"/>
    </row>
    <row r="126" spans="4:4" x14ac:dyDescent="0.25">
      <c r="D126" s="170"/>
    </row>
    <row r="127" spans="4:4" x14ac:dyDescent="0.25">
      <c r="D127" s="170"/>
    </row>
    <row r="128" spans="4:4" x14ac:dyDescent="0.25">
      <c r="D128" s="170"/>
    </row>
    <row r="129" spans="4:4" x14ac:dyDescent="0.25">
      <c r="D129" s="170"/>
    </row>
    <row r="130" spans="4:4" x14ac:dyDescent="0.25">
      <c r="D130" s="170"/>
    </row>
    <row r="131" spans="4:4" x14ac:dyDescent="0.25">
      <c r="D131" s="170"/>
    </row>
    <row r="132" spans="4:4" x14ac:dyDescent="0.25">
      <c r="D132" s="170"/>
    </row>
    <row r="133" spans="4:4" x14ac:dyDescent="0.25">
      <c r="D133" s="170"/>
    </row>
    <row r="134" spans="4:4" x14ac:dyDescent="0.25">
      <c r="D134" s="170"/>
    </row>
    <row r="135" spans="4:4" x14ac:dyDescent="0.25">
      <c r="D135" s="170"/>
    </row>
    <row r="136" spans="4:4" x14ac:dyDescent="0.25">
      <c r="D136" s="170"/>
    </row>
    <row r="137" spans="4:4" x14ac:dyDescent="0.25">
      <c r="D137" s="170"/>
    </row>
    <row r="138" spans="4:4" x14ac:dyDescent="0.25">
      <c r="D138" s="170"/>
    </row>
    <row r="139" spans="4:4" x14ac:dyDescent="0.25">
      <c r="D139" s="170"/>
    </row>
    <row r="140" spans="4:4" x14ac:dyDescent="0.25">
      <c r="D140" s="170"/>
    </row>
    <row r="141" spans="4:4" x14ac:dyDescent="0.25">
      <c r="D141" s="170"/>
    </row>
    <row r="142" spans="4:4" x14ac:dyDescent="0.25">
      <c r="D142" s="170"/>
    </row>
    <row r="143" spans="4:4" x14ac:dyDescent="0.25">
      <c r="D143" s="170"/>
    </row>
    <row r="144" spans="4:4" x14ac:dyDescent="0.25">
      <c r="D144" s="170"/>
    </row>
    <row r="145" spans="4:4" x14ac:dyDescent="0.25">
      <c r="D145" s="170"/>
    </row>
    <row r="146" spans="4:4" x14ac:dyDescent="0.25">
      <c r="D146" s="170"/>
    </row>
    <row r="147" spans="4:4" x14ac:dyDescent="0.25">
      <c r="D147" s="170"/>
    </row>
    <row r="148" spans="4:4" x14ac:dyDescent="0.25">
      <c r="D148" s="170"/>
    </row>
    <row r="149" spans="4:4" x14ac:dyDescent="0.25">
      <c r="D149" s="170"/>
    </row>
    <row r="150" spans="4:4" x14ac:dyDescent="0.25">
      <c r="D150" s="170"/>
    </row>
    <row r="151" spans="4:4" x14ac:dyDescent="0.25">
      <c r="D151" s="170"/>
    </row>
    <row r="152" spans="4:4" x14ac:dyDescent="0.25">
      <c r="D152" s="170"/>
    </row>
    <row r="153" spans="4:4" x14ac:dyDescent="0.25">
      <c r="D153" s="170"/>
    </row>
    <row r="154" spans="4:4" x14ac:dyDescent="0.25">
      <c r="D154" s="170"/>
    </row>
    <row r="155" spans="4:4" x14ac:dyDescent="0.25">
      <c r="D155" s="170"/>
    </row>
    <row r="156" spans="4:4" x14ac:dyDescent="0.25">
      <c r="D156" s="170"/>
    </row>
    <row r="157" spans="4:4" x14ac:dyDescent="0.25">
      <c r="D157" s="170"/>
    </row>
    <row r="158" spans="4:4" x14ac:dyDescent="0.25">
      <c r="D158" s="170"/>
    </row>
    <row r="159" spans="4:4" x14ac:dyDescent="0.25">
      <c r="D159" s="170"/>
    </row>
    <row r="160" spans="4:4" x14ac:dyDescent="0.25">
      <c r="D160" s="170"/>
    </row>
    <row r="161" spans="4:4" x14ac:dyDescent="0.25">
      <c r="D161" s="170"/>
    </row>
    <row r="162" spans="4:4" x14ac:dyDescent="0.25">
      <c r="D162" s="170"/>
    </row>
    <row r="163" spans="4:4" x14ac:dyDescent="0.25">
      <c r="D163" s="170"/>
    </row>
    <row r="164" spans="4:4" x14ac:dyDescent="0.25">
      <c r="D164" s="170"/>
    </row>
    <row r="165" spans="4:4" x14ac:dyDescent="0.25">
      <c r="D165" s="170"/>
    </row>
    <row r="166" spans="4:4" x14ac:dyDescent="0.25">
      <c r="D166" s="170"/>
    </row>
    <row r="167" spans="4:4" x14ac:dyDescent="0.25">
      <c r="D167" s="170"/>
    </row>
    <row r="168" spans="4:4" x14ac:dyDescent="0.25">
      <c r="D168" s="170"/>
    </row>
    <row r="169" spans="4:4" x14ac:dyDescent="0.25">
      <c r="D169" s="170"/>
    </row>
    <row r="170" spans="4:4" x14ac:dyDescent="0.25">
      <c r="D170" s="170"/>
    </row>
    <row r="171" spans="4:4" x14ac:dyDescent="0.25">
      <c r="D171" s="170"/>
    </row>
    <row r="172" spans="4:4" x14ac:dyDescent="0.25">
      <c r="D172" s="170"/>
    </row>
    <row r="173" spans="4:4" x14ac:dyDescent="0.25">
      <c r="D173" s="170"/>
    </row>
    <row r="174" spans="4:4" x14ac:dyDescent="0.25">
      <c r="D174" s="170"/>
    </row>
    <row r="175" spans="4:4" x14ac:dyDescent="0.25">
      <c r="D175" s="170"/>
    </row>
    <row r="176" spans="4:4" x14ac:dyDescent="0.25">
      <c r="D176" s="170"/>
    </row>
    <row r="177" spans="4:4" x14ac:dyDescent="0.25">
      <c r="D177" s="170"/>
    </row>
    <row r="178" spans="4:4" x14ac:dyDescent="0.25">
      <c r="D178" s="170"/>
    </row>
    <row r="179" spans="4:4" x14ac:dyDescent="0.25">
      <c r="D179" s="170"/>
    </row>
    <row r="180" spans="4:4" x14ac:dyDescent="0.25">
      <c r="D180" s="170"/>
    </row>
    <row r="181" spans="4:4" x14ac:dyDescent="0.25">
      <c r="D181" s="170"/>
    </row>
    <row r="182" spans="4:4" x14ac:dyDescent="0.25">
      <c r="D182" s="170"/>
    </row>
    <row r="183" spans="4:4" x14ac:dyDescent="0.25">
      <c r="D183" s="170"/>
    </row>
    <row r="184" spans="4:4" x14ac:dyDescent="0.25">
      <c r="D184" s="170"/>
    </row>
    <row r="185" spans="4:4" x14ac:dyDescent="0.25">
      <c r="D185" s="170"/>
    </row>
    <row r="186" spans="4:4" x14ac:dyDescent="0.25">
      <c r="D186" s="170"/>
    </row>
    <row r="187" spans="4:4" x14ac:dyDescent="0.25">
      <c r="D187" s="170"/>
    </row>
    <row r="188" spans="4:4" x14ac:dyDescent="0.25">
      <c r="D188" s="170"/>
    </row>
    <row r="189" spans="4:4" x14ac:dyDescent="0.25">
      <c r="D189" s="170"/>
    </row>
    <row r="190" spans="4:4" x14ac:dyDescent="0.25">
      <c r="D190" s="170"/>
    </row>
    <row r="191" spans="4:4" x14ac:dyDescent="0.25">
      <c r="D191" s="170"/>
    </row>
    <row r="192" spans="4:4" x14ac:dyDescent="0.25">
      <c r="D192" s="170"/>
    </row>
    <row r="193" spans="4:4" x14ac:dyDescent="0.25">
      <c r="D193" s="170"/>
    </row>
    <row r="194" spans="4:4" x14ac:dyDescent="0.25">
      <c r="D194" s="170"/>
    </row>
    <row r="195" spans="4:4" x14ac:dyDescent="0.25">
      <c r="D195" s="170"/>
    </row>
    <row r="196" spans="4:4" x14ac:dyDescent="0.25">
      <c r="D196" s="170"/>
    </row>
    <row r="197" spans="4:4" x14ac:dyDescent="0.25">
      <c r="D197" s="170"/>
    </row>
    <row r="198" spans="4:4" x14ac:dyDescent="0.25">
      <c r="D198" s="170"/>
    </row>
    <row r="199" spans="4:4" x14ac:dyDescent="0.25">
      <c r="D199" s="170"/>
    </row>
    <row r="200" spans="4:4" x14ac:dyDescent="0.25">
      <c r="D200" s="170"/>
    </row>
    <row r="201" spans="4:4" x14ac:dyDescent="0.25">
      <c r="D201" s="170"/>
    </row>
    <row r="202" spans="4:4" x14ac:dyDescent="0.25">
      <c r="D202" s="170"/>
    </row>
    <row r="203" spans="4:4" x14ac:dyDescent="0.25">
      <c r="D203" s="170"/>
    </row>
    <row r="204" spans="4:4" x14ac:dyDescent="0.25">
      <c r="D204" s="170"/>
    </row>
    <row r="205" spans="4:4" x14ac:dyDescent="0.25">
      <c r="D205" s="170"/>
    </row>
    <row r="206" spans="4:4" x14ac:dyDescent="0.25">
      <c r="D206" s="170"/>
    </row>
    <row r="207" spans="4:4" x14ac:dyDescent="0.25">
      <c r="D207" s="170"/>
    </row>
    <row r="208" spans="4:4" x14ac:dyDescent="0.25">
      <c r="D208" s="170"/>
    </row>
    <row r="209" spans="4:4" x14ac:dyDescent="0.25">
      <c r="D209" s="170"/>
    </row>
    <row r="210" spans="4:4" x14ac:dyDescent="0.25">
      <c r="D210" s="170"/>
    </row>
    <row r="211" spans="4:4" x14ac:dyDescent="0.25">
      <c r="D211" s="170"/>
    </row>
    <row r="212" spans="4:4" x14ac:dyDescent="0.25">
      <c r="D212" s="170"/>
    </row>
    <row r="213" spans="4:4" x14ac:dyDescent="0.25">
      <c r="D213" s="170"/>
    </row>
    <row r="214" spans="4:4" x14ac:dyDescent="0.25">
      <c r="D214" s="170"/>
    </row>
    <row r="215" spans="4:4" x14ac:dyDescent="0.25">
      <c r="D215" s="170"/>
    </row>
    <row r="216" spans="4:4" x14ac:dyDescent="0.25">
      <c r="D216" s="170"/>
    </row>
    <row r="217" spans="4:4" x14ac:dyDescent="0.25">
      <c r="D217" s="170"/>
    </row>
    <row r="218" spans="4:4" x14ac:dyDescent="0.25">
      <c r="D218" s="170"/>
    </row>
    <row r="219" spans="4:4" x14ac:dyDescent="0.25">
      <c r="D219" s="170"/>
    </row>
    <row r="220" spans="4:4" x14ac:dyDescent="0.25">
      <c r="D220" s="170"/>
    </row>
    <row r="221" spans="4:4" x14ac:dyDescent="0.25">
      <c r="D221" s="170"/>
    </row>
    <row r="222" spans="4:4" x14ac:dyDescent="0.25">
      <c r="D222" s="170"/>
    </row>
    <row r="223" spans="4:4" x14ac:dyDescent="0.25">
      <c r="D223" s="170"/>
    </row>
    <row r="224" spans="4:4" x14ac:dyDescent="0.25">
      <c r="D224" s="170"/>
    </row>
    <row r="225" spans="4:4" x14ac:dyDescent="0.25">
      <c r="D225" s="170"/>
    </row>
    <row r="226" spans="4:4" x14ac:dyDescent="0.25">
      <c r="D226" s="170"/>
    </row>
    <row r="227" spans="4:4" x14ac:dyDescent="0.25">
      <c r="D227" s="170"/>
    </row>
    <row r="228" spans="4:4" x14ac:dyDescent="0.25">
      <c r="D228" s="170"/>
    </row>
    <row r="229" spans="4:4" x14ac:dyDescent="0.25">
      <c r="D229" s="170"/>
    </row>
    <row r="230" spans="4:4" x14ac:dyDescent="0.25">
      <c r="D230" s="170"/>
    </row>
    <row r="231" spans="4:4" x14ac:dyDescent="0.25">
      <c r="D231" s="170"/>
    </row>
    <row r="232" spans="4:4" x14ac:dyDescent="0.25">
      <c r="D232" s="170"/>
    </row>
    <row r="233" spans="4:4" x14ac:dyDescent="0.25">
      <c r="D233" s="170"/>
    </row>
    <row r="234" spans="4:4" x14ac:dyDescent="0.25">
      <c r="D234" s="170"/>
    </row>
    <row r="235" spans="4:4" x14ac:dyDescent="0.25">
      <c r="D235" s="170"/>
    </row>
    <row r="236" spans="4:4" x14ac:dyDescent="0.25">
      <c r="D236" s="170"/>
    </row>
    <row r="237" spans="4:4" x14ac:dyDescent="0.25">
      <c r="D237" s="170"/>
    </row>
    <row r="238" spans="4:4" x14ac:dyDescent="0.25">
      <c r="D238" s="170"/>
    </row>
    <row r="239" spans="4:4" x14ac:dyDescent="0.25">
      <c r="D239" s="170"/>
    </row>
    <row r="240" spans="4:4" x14ac:dyDescent="0.25">
      <c r="D240" s="170"/>
    </row>
    <row r="241" spans="4:4" x14ac:dyDescent="0.25">
      <c r="D241" s="170"/>
    </row>
    <row r="242" spans="4:4" x14ac:dyDescent="0.25">
      <c r="D242" s="170"/>
    </row>
    <row r="243" spans="4:4" x14ac:dyDescent="0.25">
      <c r="D243" s="170"/>
    </row>
    <row r="244" spans="4:4" x14ac:dyDescent="0.25">
      <c r="D244" s="170"/>
    </row>
    <row r="245" spans="4:4" x14ac:dyDescent="0.25">
      <c r="D245" s="170"/>
    </row>
    <row r="246" spans="4:4" x14ac:dyDescent="0.25">
      <c r="D246" s="170"/>
    </row>
    <row r="247" spans="4:4" x14ac:dyDescent="0.25">
      <c r="D247" s="170"/>
    </row>
    <row r="248" spans="4:4" x14ac:dyDescent="0.25">
      <c r="D248" s="170"/>
    </row>
    <row r="249" spans="4:4" x14ac:dyDescent="0.25">
      <c r="D249" s="170"/>
    </row>
    <row r="250" spans="4:4" x14ac:dyDescent="0.25">
      <c r="D250" s="170"/>
    </row>
    <row r="251" spans="4:4" x14ac:dyDescent="0.25">
      <c r="D251" s="170"/>
    </row>
    <row r="252" spans="4:4" x14ac:dyDescent="0.25">
      <c r="D252" s="170"/>
    </row>
    <row r="253" spans="4:4" x14ac:dyDescent="0.25">
      <c r="D253" s="170"/>
    </row>
    <row r="254" spans="4:4" x14ac:dyDescent="0.25">
      <c r="D254" s="170"/>
    </row>
    <row r="255" spans="4:4" x14ac:dyDescent="0.25">
      <c r="D255" s="170"/>
    </row>
    <row r="256" spans="4:4" x14ac:dyDescent="0.25">
      <c r="D256" s="170"/>
    </row>
    <row r="257" spans="4:4" x14ac:dyDescent="0.25">
      <c r="D257" s="170"/>
    </row>
    <row r="258" spans="4:4" x14ac:dyDescent="0.25">
      <c r="D258" s="170"/>
    </row>
    <row r="259" spans="4:4" x14ac:dyDescent="0.25">
      <c r="D259" s="170"/>
    </row>
    <row r="260" spans="4:4" x14ac:dyDescent="0.25">
      <c r="D260" s="170"/>
    </row>
    <row r="261" spans="4:4" x14ac:dyDescent="0.25">
      <c r="D261" s="170"/>
    </row>
    <row r="262" spans="4:4" x14ac:dyDescent="0.25">
      <c r="D262" s="170"/>
    </row>
    <row r="263" spans="4:4" x14ac:dyDescent="0.25">
      <c r="D263" s="170"/>
    </row>
    <row r="264" spans="4:4" x14ac:dyDescent="0.25">
      <c r="D264" s="170"/>
    </row>
    <row r="265" spans="4:4" x14ac:dyDescent="0.25">
      <c r="D265" s="170"/>
    </row>
    <row r="266" spans="4:4" x14ac:dyDescent="0.25">
      <c r="D266" s="170"/>
    </row>
    <row r="267" spans="4:4" x14ac:dyDescent="0.25">
      <c r="D267" s="170"/>
    </row>
    <row r="268" spans="4:4" x14ac:dyDescent="0.25">
      <c r="D268" s="170"/>
    </row>
    <row r="269" spans="4:4" x14ac:dyDescent="0.25">
      <c r="D269" s="170"/>
    </row>
    <row r="270" spans="4:4" x14ac:dyDescent="0.25">
      <c r="D270" s="170"/>
    </row>
    <row r="271" spans="4:4" x14ac:dyDescent="0.25">
      <c r="D271" s="170"/>
    </row>
    <row r="272" spans="4:4" x14ac:dyDescent="0.25">
      <c r="D272" s="170"/>
    </row>
    <row r="273" spans="4:4" x14ac:dyDescent="0.25">
      <c r="D273" s="170"/>
    </row>
    <row r="274" spans="4:4" x14ac:dyDescent="0.25">
      <c r="D274" s="170"/>
    </row>
    <row r="275" spans="4:4" x14ac:dyDescent="0.25">
      <c r="D275" s="170"/>
    </row>
    <row r="276" spans="4:4" x14ac:dyDescent="0.25">
      <c r="D276" s="170"/>
    </row>
    <row r="277" spans="4:4" x14ac:dyDescent="0.25">
      <c r="D277" s="170"/>
    </row>
    <row r="278" spans="4:4" x14ac:dyDescent="0.25">
      <c r="D278" s="170"/>
    </row>
    <row r="279" spans="4:4" x14ac:dyDescent="0.25">
      <c r="D279" s="170"/>
    </row>
    <row r="280" spans="4:4" x14ac:dyDescent="0.25">
      <c r="D280" s="170"/>
    </row>
    <row r="281" spans="4:4" x14ac:dyDescent="0.25">
      <c r="D281" s="170"/>
    </row>
    <row r="282" spans="4:4" x14ac:dyDescent="0.25">
      <c r="D282" s="170"/>
    </row>
    <row r="283" spans="4:4" x14ac:dyDescent="0.25">
      <c r="D283" s="170"/>
    </row>
    <row r="284" spans="4:4" x14ac:dyDescent="0.25">
      <c r="D284" s="170"/>
    </row>
    <row r="285" spans="4:4" x14ac:dyDescent="0.25">
      <c r="D285" s="170"/>
    </row>
    <row r="286" spans="4:4" x14ac:dyDescent="0.25">
      <c r="D286" s="170"/>
    </row>
    <row r="287" spans="4:4" x14ac:dyDescent="0.25">
      <c r="D287" s="170"/>
    </row>
    <row r="288" spans="4:4" x14ac:dyDescent="0.25">
      <c r="D288" s="170"/>
    </row>
    <row r="289" spans="4:4" x14ac:dyDescent="0.25">
      <c r="D289" s="170"/>
    </row>
    <row r="290" spans="4:4" x14ac:dyDescent="0.25">
      <c r="D290" s="170"/>
    </row>
    <row r="291" spans="4:4" x14ac:dyDescent="0.25">
      <c r="D291" s="170"/>
    </row>
    <row r="292" spans="4:4" x14ac:dyDescent="0.25">
      <c r="D292" s="170"/>
    </row>
    <row r="293" spans="4:4" x14ac:dyDescent="0.25">
      <c r="D293" s="170"/>
    </row>
    <row r="294" spans="4:4" x14ac:dyDescent="0.25">
      <c r="D294" s="170"/>
    </row>
    <row r="295" spans="4:4" x14ac:dyDescent="0.25">
      <c r="D295" s="170"/>
    </row>
    <row r="296" spans="4:4" x14ac:dyDescent="0.25">
      <c r="D296" s="170"/>
    </row>
    <row r="297" spans="4:4" x14ac:dyDescent="0.25">
      <c r="D297" s="170"/>
    </row>
    <row r="298" spans="4:4" x14ac:dyDescent="0.25">
      <c r="D298" s="170"/>
    </row>
    <row r="299" spans="4:4" x14ac:dyDescent="0.25">
      <c r="D299" s="170"/>
    </row>
    <row r="300" spans="4:4" x14ac:dyDescent="0.25">
      <c r="D300" s="170"/>
    </row>
    <row r="301" spans="4:4" x14ac:dyDescent="0.25">
      <c r="D301" s="170"/>
    </row>
    <row r="302" spans="4:4" x14ac:dyDescent="0.25">
      <c r="D302" s="170"/>
    </row>
    <row r="303" spans="4:4" x14ac:dyDescent="0.25">
      <c r="D303" s="170"/>
    </row>
    <row r="304" spans="4:4" x14ac:dyDescent="0.25">
      <c r="D304" s="170"/>
    </row>
    <row r="305" spans="4:4" x14ac:dyDescent="0.25">
      <c r="D305" s="170"/>
    </row>
    <row r="306" spans="4:4" x14ac:dyDescent="0.25">
      <c r="D306" s="170"/>
    </row>
    <row r="307" spans="4:4" x14ac:dyDescent="0.25">
      <c r="D307" s="170"/>
    </row>
    <row r="308" spans="4:4" x14ac:dyDescent="0.25">
      <c r="D308" s="170"/>
    </row>
    <row r="309" spans="4:4" x14ac:dyDescent="0.25">
      <c r="D309" s="170"/>
    </row>
    <row r="310" spans="4:4" x14ac:dyDescent="0.25">
      <c r="D310" s="170"/>
    </row>
    <row r="311" spans="4:4" x14ac:dyDescent="0.25">
      <c r="D311" s="170"/>
    </row>
    <row r="312" spans="4:4" x14ac:dyDescent="0.25">
      <c r="D312" s="170"/>
    </row>
    <row r="313" spans="4:4" x14ac:dyDescent="0.25">
      <c r="D313" s="170"/>
    </row>
    <row r="314" spans="4:4" x14ac:dyDescent="0.25">
      <c r="D314" s="170"/>
    </row>
    <row r="315" spans="4:4" x14ac:dyDescent="0.25">
      <c r="D315" s="170"/>
    </row>
    <row r="316" spans="4:4" x14ac:dyDescent="0.25">
      <c r="D316" s="170"/>
    </row>
    <row r="317" spans="4:4" x14ac:dyDescent="0.25">
      <c r="D317" s="170"/>
    </row>
    <row r="318" spans="4:4" x14ac:dyDescent="0.25">
      <c r="D318" s="170"/>
    </row>
    <row r="319" spans="4:4" x14ac:dyDescent="0.25">
      <c r="D319" s="170"/>
    </row>
    <row r="320" spans="4:4" x14ac:dyDescent="0.25">
      <c r="D320" s="170"/>
    </row>
    <row r="321" spans="4:4" x14ac:dyDescent="0.25">
      <c r="D321" s="170"/>
    </row>
    <row r="322" spans="4:4" x14ac:dyDescent="0.25">
      <c r="D322" s="170"/>
    </row>
    <row r="323" spans="4:4" x14ac:dyDescent="0.25">
      <c r="D323" s="170"/>
    </row>
    <row r="324" spans="4:4" x14ac:dyDescent="0.25">
      <c r="D324" s="170"/>
    </row>
    <row r="325" spans="4:4" x14ac:dyDescent="0.25">
      <c r="D325" s="170"/>
    </row>
    <row r="326" spans="4:4" x14ac:dyDescent="0.25">
      <c r="D326" s="170"/>
    </row>
    <row r="327" spans="4:4" x14ac:dyDescent="0.25">
      <c r="D327" s="170"/>
    </row>
    <row r="328" spans="4:4" x14ac:dyDescent="0.25">
      <c r="D328" s="170"/>
    </row>
    <row r="329" spans="4:4" x14ac:dyDescent="0.25">
      <c r="D329" s="170"/>
    </row>
    <row r="330" spans="4:4" x14ac:dyDescent="0.25">
      <c r="D330" s="170"/>
    </row>
    <row r="331" spans="4:4" x14ac:dyDescent="0.25">
      <c r="D331" s="170"/>
    </row>
    <row r="332" spans="4:4" x14ac:dyDescent="0.25">
      <c r="D332" s="170"/>
    </row>
    <row r="333" spans="4:4" x14ac:dyDescent="0.25">
      <c r="D333" s="170"/>
    </row>
    <row r="334" spans="4:4" x14ac:dyDescent="0.25">
      <c r="D334" s="170"/>
    </row>
    <row r="335" spans="4:4" x14ac:dyDescent="0.25">
      <c r="D335" s="170"/>
    </row>
    <row r="336" spans="4:4" x14ac:dyDescent="0.25">
      <c r="D336" s="170"/>
    </row>
    <row r="337" spans="4:4" x14ac:dyDescent="0.25">
      <c r="D337" s="170"/>
    </row>
    <row r="338" spans="4:4" x14ac:dyDescent="0.25">
      <c r="D338" s="170"/>
    </row>
    <row r="339" spans="4:4" x14ac:dyDescent="0.25">
      <c r="D339" s="170"/>
    </row>
    <row r="340" spans="4:4" x14ac:dyDescent="0.25">
      <c r="D340" s="170"/>
    </row>
    <row r="341" spans="4:4" x14ac:dyDescent="0.25">
      <c r="D341" s="170"/>
    </row>
    <row r="342" spans="4:4" x14ac:dyDescent="0.25">
      <c r="D342" s="170"/>
    </row>
    <row r="343" spans="4:4" x14ac:dyDescent="0.25">
      <c r="D343" s="170"/>
    </row>
    <row r="344" spans="4:4" x14ac:dyDescent="0.25">
      <c r="D344" s="170"/>
    </row>
    <row r="345" spans="4:4" x14ac:dyDescent="0.25">
      <c r="D345" s="170"/>
    </row>
    <row r="346" spans="4:4" x14ac:dyDescent="0.25">
      <c r="D346" s="170"/>
    </row>
    <row r="347" spans="4:4" x14ac:dyDescent="0.25">
      <c r="D347" s="170"/>
    </row>
    <row r="348" spans="4:4" x14ac:dyDescent="0.25">
      <c r="D348" s="170"/>
    </row>
    <row r="349" spans="4:4" x14ac:dyDescent="0.25">
      <c r="D349" s="170"/>
    </row>
    <row r="350" spans="4:4" x14ac:dyDescent="0.25">
      <c r="D350" s="170"/>
    </row>
    <row r="351" spans="4:4" x14ac:dyDescent="0.25">
      <c r="D351" s="170"/>
    </row>
    <row r="352" spans="4:4" x14ac:dyDescent="0.25">
      <c r="D352" s="170"/>
    </row>
    <row r="353" spans="4:4" x14ac:dyDescent="0.25">
      <c r="D353" s="170"/>
    </row>
    <row r="354" spans="4:4" x14ac:dyDescent="0.25">
      <c r="D354" s="170"/>
    </row>
    <row r="355" spans="4:4" x14ac:dyDescent="0.25">
      <c r="D355" s="170"/>
    </row>
    <row r="356" spans="4:4" x14ac:dyDescent="0.25">
      <c r="D356" s="170"/>
    </row>
    <row r="357" spans="4:4" x14ac:dyDescent="0.25">
      <c r="D357" s="170"/>
    </row>
    <row r="358" spans="4:4" x14ac:dyDescent="0.25">
      <c r="D358" s="170"/>
    </row>
    <row r="359" spans="4:4" x14ac:dyDescent="0.25">
      <c r="D359" s="170"/>
    </row>
    <row r="360" spans="4:4" x14ac:dyDescent="0.25">
      <c r="D360" s="170"/>
    </row>
    <row r="361" spans="4:4" x14ac:dyDescent="0.25">
      <c r="D361" s="170"/>
    </row>
    <row r="362" spans="4:4" x14ac:dyDescent="0.25">
      <c r="D362" s="170"/>
    </row>
    <row r="363" spans="4:4" x14ac:dyDescent="0.25">
      <c r="D363" s="170"/>
    </row>
    <row r="364" spans="4:4" x14ac:dyDescent="0.25">
      <c r="D364" s="170"/>
    </row>
    <row r="365" spans="4:4" x14ac:dyDescent="0.25">
      <c r="D365" s="170"/>
    </row>
    <row r="366" spans="4:4" x14ac:dyDescent="0.25">
      <c r="D366" s="170"/>
    </row>
    <row r="367" spans="4:4" x14ac:dyDescent="0.25">
      <c r="D367" s="170"/>
    </row>
    <row r="368" spans="4:4" x14ac:dyDescent="0.25">
      <c r="D368" s="170"/>
    </row>
    <row r="369" spans="4:4" x14ac:dyDescent="0.25">
      <c r="D369" s="170"/>
    </row>
    <row r="370" spans="4:4" x14ac:dyDescent="0.25">
      <c r="D370" s="170"/>
    </row>
    <row r="371" spans="4:4" x14ac:dyDescent="0.25">
      <c r="D371" s="170"/>
    </row>
    <row r="372" spans="4:4" x14ac:dyDescent="0.25">
      <c r="D372" s="170"/>
    </row>
    <row r="373" spans="4:4" x14ac:dyDescent="0.25">
      <c r="D373" s="170"/>
    </row>
    <row r="374" spans="4:4" x14ac:dyDescent="0.25">
      <c r="D374" s="170"/>
    </row>
    <row r="375" spans="4:4" x14ac:dyDescent="0.25">
      <c r="D375" s="170"/>
    </row>
    <row r="376" spans="4:4" x14ac:dyDescent="0.25">
      <c r="D376" s="170"/>
    </row>
    <row r="377" spans="4:4" x14ac:dyDescent="0.25">
      <c r="D377" s="170"/>
    </row>
    <row r="378" spans="4:4" x14ac:dyDescent="0.25">
      <c r="D378" s="170"/>
    </row>
    <row r="379" spans="4:4" x14ac:dyDescent="0.25">
      <c r="D379" s="170"/>
    </row>
    <row r="380" spans="4:4" x14ac:dyDescent="0.25">
      <c r="D380" s="170"/>
    </row>
    <row r="381" spans="4:4" x14ac:dyDescent="0.25">
      <c r="D381" s="170"/>
    </row>
    <row r="382" spans="4:4" x14ac:dyDescent="0.25">
      <c r="D382" s="170"/>
    </row>
    <row r="383" spans="4:4" x14ac:dyDescent="0.25">
      <c r="D383" s="170"/>
    </row>
    <row r="384" spans="4:4" x14ac:dyDescent="0.25">
      <c r="D384" s="170"/>
    </row>
    <row r="385" spans="4:4" x14ac:dyDescent="0.25">
      <c r="D385" s="170"/>
    </row>
    <row r="386" spans="4:4" x14ac:dyDescent="0.25">
      <c r="D386" s="170"/>
    </row>
    <row r="387" spans="4:4" x14ac:dyDescent="0.25">
      <c r="D387" s="170"/>
    </row>
    <row r="388" spans="4:4" x14ac:dyDescent="0.25">
      <c r="D388" s="170"/>
    </row>
    <row r="389" spans="4:4" x14ac:dyDescent="0.25">
      <c r="D389" s="170"/>
    </row>
    <row r="390" spans="4:4" x14ac:dyDescent="0.25">
      <c r="D390" s="170"/>
    </row>
    <row r="391" spans="4:4" x14ac:dyDescent="0.25">
      <c r="D391" s="170"/>
    </row>
    <row r="392" spans="4:4" x14ac:dyDescent="0.25">
      <c r="D392" s="170"/>
    </row>
    <row r="393" spans="4:4" x14ac:dyDescent="0.25">
      <c r="D393" s="170"/>
    </row>
    <row r="394" spans="4:4" x14ac:dyDescent="0.25">
      <c r="D394" s="170"/>
    </row>
    <row r="395" spans="4:4" x14ac:dyDescent="0.25">
      <c r="D395" s="170"/>
    </row>
    <row r="396" spans="4:4" x14ac:dyDescent="0.25">
      <c r="D396" s="170"/>
    </row>
    <row r="397" spans="4:4" x14ac:dyDescent="0.25">
      <c r="D397" s="170"/>
    </row>
    <row r="398" spans="4:4" x14ac:dyDescent="0.25">
      <c r="D398" s="170"/>
    </row>
    <row r="399" spans="4:4" x14ac:dyDescent="0.25">
      <c r="D399" s="170"/>
    </row>
    <row r="400" spans="4:4" x14ac:dyDescent="0.25">
      <c r="D400" s="170"/>
    </row>
    <row r="401" spans="4:4" x14ac:dyDescent="0.25">
      <c r="D401" s="170"/>
    </row>
    <row r="402" spans="4:4" x14ac:dyDescent="0.25">
      <c r="D402" s="170"/>
    </row>
    <row r="403" spans="4:4" x14ac:dyDescent="0.25">
      <c r="D403" s="170"/>
    </row>
    <row r="404" spans="4:4" x14ac:dyDescent="0.25">
      <c r="D404" s="170"/>
    </row>
    <row r="405" spans="4:4" x14ac:dyDescent="0.25">
      <c r="D405" s="170"/>
    </row>
    <row r="406" spans="4:4" x14ac:dyDescent="0.25">
      <c r="D406" s="170"/>
    </row>
    <row r="407" spans="4:4" x14ac:dyDescent="0.25">
      <c r="D407" s="170"/>
    </row>
    <row r="408" spans="4:4" x14ac:dyDescent="0.25">
      <c r="D408" s="170"/>
    </row>
    <row r="409" spans="4:4" x14ac:dyDescent="0.25">
      <c r="D409" s="170"/>
    </row>
    <row r="410" spans="4:4" x14ac:dyDescent="0.25">
      <c r="D410" s="170"/>
    </row>
    <row r="411" spans="4:4" x14ac:dyDescent="0.25">
      <c r="D411" s="170"/>
    </row>
    <row r="412" spans="4:4" x14ac:dyDescent="0.25">
      <c r="D412" s="170"/>
    </row>
    <row r="413" spans="4:4" x14ac:dyDescent="0.25">
      <c r="D413" s="170"/>
    </row>
    <row r="414" spans="4:4" x14ac:dyDescent="0.25">
      <c r="D414" s="170"/>
    </row>
    <row r="415" spans="4:4" x14ac:dyDescent="0.25">
      <c r="D415" s="170"/>
    </row>
    <row r="416" spans="4:4" x14ac:dyDescent="0.25">
      <c r="D416" s="170"/>
    </row>
    <row r="417" spans="4:4" x14ac:dyDescent="0.25">
      <c r="D417" s="170"/>
    </row>
    <row r="418" spans="4:4" x14ac:dyDescent="0.25">
      <c r="D418" s="170"/>
    </row>
    <row r="419" spans="4:4" x14ac:dyDescent="0.25">
      <c r="D419" s="170"/>
    </row>
    <row r="420" spans="4:4" x14ac:dyDescent="0.25">
      <c r="D420" s="170"/>
    </row>
    <row r="421" spans="4:4" x14ac:dyDescent="0.25">
      <c r="D421" s="170"/>
    </row>
    <row r="422" spans="4:4" x14ac:dyDescent="0.25">
      <c r="D422" s="170"/>
    </row>
    <row r="423" spans="4:4" x14ac:dyDescent="0.25">
      <c r="D423" s="170"/>
    </row>
    <row r="424" spans="4:4" x14ac:dyDescent="0.25">
      <c r="D424" s="170"/>
    </row>
    <row r="425" spans="4:4" x14ac:dyDescent="0.25">
      <c r="D425" s="170"/>
    </row>
    <row r="426" spans="4:4" x14ac:dyDescent="0.25">
      <c r="D426" s="170"/>
    </row>
    <row r="427" spans="4:4" x14ac:dyDescent="0.25">
      <c r="D427" s="170"/>
    </row>
    <row r="428" spans="4:4" x14ac:dyDescent="0.25">
      <c r="D428" s="170"/>
    </row>
    <row r="429" spans="4:4" x14ac:dyDescent="0.25">
      <c r="D429" s="170"/>
    </row>
    <row r="430" spans="4:4" x14ac:dyDescent="0.25">
      <c r="D430" s="170"/>
    </row>
    <row r="431" spans="4:4" x14ac:dyDescent="0.25">
      <c r="D431" s="170"/>
    </row>
    <row r="432" spans="4:4" x14ac:dyDescent="0.25">
      <c r="D432" s="170"/>
    </row>
    <row r="433" spans="4:4" x14ac:dyDescent="0.25">
      <c r="D433" s="170"/>
    </row>
    <row r="434" spans="4:4" x14ac:dyDescent="0.25">
      <c r="D434" s="170"/>
    </row>
    <row r="435" spans="4:4" x14ac:dyDescent="0.25">
      <c r="D435" s="170"/>
    </row>
    <row r="436" spans="4:4" x14ac:dyDescent="0.25">
      <c r="D436" s="170"/>
    </row>
    <row r="437" spans="4:4" x14ac:dyDescent="0.25">
      <c r="D437" s="170"/>
    </row>
    <row r="438" spans="4:4" x14ac:dyDescent="0.25">
      <c r="D438" s="170"/>
    </row>
    <row r="439" spans="4:4" x14ac:dyDescent="0.25">
      <c r="D439" s="170"/>
    </row>
    <row r="440" spans="4:4" x14ac:dyDescent="0.25">
      <c r="D440" s="170"/>
    </row>
    <row r="441" spans="4:4" x14ac:dyDescent="0.25">
      <c r="D441" s="170"/>
    </row>
    <row r="442" spans="4:4" x14ac:dyDescent="0.25">
      <c r="D442" s="170"/>
    </row>
    <row r="443" spans="4:4" x14ac:dyDescent="0.25">
      <c r="D443" s="170"/>
    </row>
    <row r="444" spans="4:4" x14ac:dyDescent="0.25">
      <c r="D444" s="170"/>
    </row>
    <row r="445" spans="4:4" x14ac:dyDescent="0.25">
      <c r="D445" s="170"/>
    </row>
    <row r="446" spans="4:4" x14ac:dyDescent="0.25">
      <c r="D446" s="170"/>
    </row>
    <row r="447" spans="4:4" x14ac:dyDescent="0.25">
      <c r="D447" s="170"/>
    </row>
    <row r="448" spans="4:4" x14ac:dyDescent="0.25">
      <c r="D448" s="170"/>
    </row>
    <row r="449" spans="4:4" x14ac:dyDescent="0.25">
      <c r="D449" s="170"/>
    </row>
    <row r="450" spans="4:4" x14ac:dyDescent="0.25">
      <c r="D450" s="170"/>
    </row>
    <row r="451" spans="4:4" x14ac:dyDescent="0.25">
      <c r="D451" s="170"/>
    </row>
    <row r="452" spans="4:4" x14ac:dyDescent="0.25">
      <c r="D452" s="170"/>
    </row>
    <row r="453" spans="4:4" x14ac:dyDescent="0.25">
      <c r="D453" s="170"/>
    </row>
    <row r="454" spans="4:4" x14ac:dyDescent="0.25">
      <c r="D454" s="170"/>
    </row>
    <row r="455" spans="4:4" x14ac:dyDescent="0.25">
      <c r="D455" s="170"/>
    </row>
    <row r="456" spans="4:4" x14ac:dyDescent="0.25">
      <c r="D456" s="170"/>
    </row>
    <row r="457" spans="4:4" x14ac:dyDescent="0.25">
      <c r="D457" s="170"/>
    </row>
    <row r="458" spans="4:4" x14ac:dyDescent="0.25">
      <c r="D458" s="170"/>
    </row>
    <row r="459" spans="4:4" x14ac:dyDescent="0.25">
      <c r="D459" s="170"/>
    </row>
    <row r="460" spans="4:4" x14ac:dyDescent="0.25">
      <c r="D460" s="170"/>
    </row>
    <row r="461" spans="4:4" x14ac:dyDescent="0.25">
      <c r="D461" s="170"/>
    </row>
    <row r="462" spans="4:4" x14ac:dyDescent="0.25">
      <c r="D462" s="170"/>
    </row>
    <row r="463" spans="4:4" x14ac:dyDescent="0.25">
      <c r="D463" s="170"/>
    </row>
    <row r="464" spans="4:4" x14ac:dyDescent="0.25">
      <c r="D464" s="170"/>
    </row>
    <row r="465" spans="4:4" x14ac:dyDescent="0.25">
      <c r="D465" s="170"/>
    </row>
    <row r="466" spans="4:4" x14ac:dyDescent="0.25">
      <c r="D466" s="170"/>
    </row>
    <row r="467" spans="4:4" x14ac:dyDescent="0.25">
      <c r="D467" s="170"/>
    </row>
    <row r="468" spans="4:4" x14ac:dyDescent="0.25">
      <c r="D468" s="170"/>
    </row>
    <row r="469" spans="4:4" x14ac:dyDescent="0.25">
      <c r="D469" s="170"/>
    </row>
    <row r="470" spans="4:4" x14ac:dyDescent="0.25">
      <c r="D470" s="170"/>
    </row>
    <row r="471" spans="4:4" x14ac:dyDescent="0.25">
      <c r="D471" s="170"/>
    </row>
    <row r="472" spans="4:4" x14ac:dyDescent="0.25">
      <c r="D472" s="170"/>
    </row>
    <row r="473" spans="4:4" x14ac:dyDescent="0.25">
      <c r="D473" s="170"/>
    </row>
    <row r="474" spans="4:4" x14ac:dyDescent="0.25">
      <c r="D474" s="170"/>
    </row>
    <row r="475" spans="4:4" x14ac:dyDescent="0.25">
      <c r="D475" s="170"/>
    </row>
    <row r="476" spans="4:4" x14ac:dyDescent="0.25">
      <c r="D476" s="170"/>
    </row>
    <row r="477" spans="4:4" x14ac:dyDescent="0.25">
      <c r="D477" s="170"/>
    </row>
    <row r="478" spans="4:4" x14ac:dyDescent="0.25">
      <c r="D478" s="170"/>
    </row>
    <row r="479" spans="4:4" x14ac:dyDescent="0.25">
      <c r="D479" s="170"/>
    </row>
    <row r="480" spans="4:4" x14ac:dyDescent="0.25">
      <c r="D480" s="170"/>
    </row>
    <row r="481" spans="4:4" x14ac:dyDescent="0.25">
      <c r="D481" s="170"/>
    </row>
    <row r="482" spans="4:4" x14ac:dyDescent="0.25">
      <c r="D482" s="170"/>
    </row>
    <row r="483" spans="4:4" x14ac:dyDescent="0.25">
      <c r="D483" s="170"/>
    </row>
    <row r="484" spans="4:4" x14ac:dyDescent="0.25">
      <c r="D484" s="170"/>
    </row>
    <row r="485" spans="4:4" x14ac:dyDescent="0.25">
      <c r="D485" s="170"/>
    </row>
    <row r="486" spans="4:4" x14ac:dyDescent="0.25">
      <c r="D486" s="170"/>
    </row>
    <row r="487" spans="4:4" x14ac:dyDescent="0.25">
      <c r="D487" s="170"/>
    </row>
    <row r="488" spans="4:4" x14ac:dyDescent="0.25">
      <c r="D488" s="170"/>
    </row>
    <row r="489" spans="4:4" x14ac:dyDescent="0.25">
      <c r="D489" s="170"/>
    </row>
    <row r="490" spans="4:4" x14ac:dyDescent="0.25">
      <c r="D490" s="170"/>
    </row>
    <row r="491" spans="4:4" x14ac:dyDescent="0.25">
      <c r="D491" s="170"/>
    </row>
    <row r="492" spans="4:4" x14ac:dyDescent="0.25">
      <c r="D492" s="170"/>
    </row>
    <row r="493" spans="4:4" x14ac:dyDescent="0.25">
      <c r="D493" s="170"/>
    </row>
    <row r="494" spans="4:4" x14ac:dyDescent="0.25">
      <c r="D494" s="170"/>
    </row>
    <row r="495" spans="4:4" x14ac:dyDescent="0.25">
      <c r="D495" s="170"/>
    </row>
    <row r="496" spans="4:4" x14ac:dyDescent="0.25">
      <c r="D496" s="170"/>
    </row>
    <row r="497" spans="4:4" x14ac:dyDescent="0.25">
      <c r="D497" s="170"/>
    </row>
    <row r="498" spans="4:4" x14ac:dyDescent="0.25">
      <c r="D498" s="170"/>
    </row>
    <row r="499" spans="4:4" x14ac:dyDescent="0.25">
      <c r="D499" s="170"/>
    </row>
    <row r="500" spans="4:4" x14ac:dyDescent="0.25">
      <c r="D500" s="170"/>
    </row>
    <row r="501" spans="4:4" x14ac:dyDescent="0.25">
      <c r="D501" s="170"/>
    </row>
    <row r="502" spans="4:4" x14ac:dyDescent="0.25">
      <c r="D502" s="170"/>
    </row>
    <row r="503" spans="4:4" x14ac:dyDescent="0.25">
      <c r="D503" s="170"/>
    </row>
    <row r="504" spans="4:4" x14ac:dyDescent="0.25">
      <c r="D504" s="170"/>
    </row>
    <row r="505" spans="4:4" x14ac:dyDescent="0.25">
      <c r="D505" s="170"/>
    </row>
    <row r="506" spans="4:4" x14ac:dyDescent="0.25">
      <c r="D506" s="170"/>
    </row>
    <row r="507" spans="4:4" x14ac:dyDescent="0.25">
      <c r="D507" s="170"/>
    </row>
    <row r="508" spans="4:4" x14ac:dyDescent="0.25">
      <c r="D508" s="170"/>
    </row>
    <row r="509" spans="4:4" x14ac:dyDescent="0.25">
      <c r="D509" s="170"/>
    </row>
    <row r="510" spans="4:4" x14ac:dyDescent="0.25">
      <c r="D510" s="170"/>
    </row>
    <row r="511" spans="4:4" x14ac:dyDescent="0.25">
      <c r="D511" s="170"/>
    </row>
    <row r="512" spans="4:4" x14ac:dyDescent="0.25">
      <c r="D512" s="170"/>
    </row>
    <row r="513" spans="4:4" x14ac:dyDescent="0.25">
      <c r="D513" s="170"/>
    </row>
    <row r="514" spans="4:4" x14ac:dyDescent="0.25">
      <c r="D514" s="170"/>
    </row>
    <row r="515" spans="4:4" x14ac:dyDescent="0.25">
      <c r="D515" s="170"/>
    </row>
    <row r="516" spans="4:4" x14ac:dyDescent="0.25">
      <c r="D516" s="170"/>
    </row>
    <row r="517" spans="4:4" x14ac:dyDescent="0.25">
      <c r="D517" s="170"/>
    </row>
    <row r="518" spans="4:4" x14ac:dyDescent="0.25">
      <c r="D518" s="170"/>
    </row>
    <row r="519" spans="4:4" x14ac:dyDescent="0.25">
      <c r="D519" s="170"/>
    </row>
    <row r="520" spans="4:4" x14ac:dyDescent="0.25">
      <c r="D520" s="170"/>
    </row>
    <row r="521" spans="4:4" x14ac:dyDescent="0.25">
      <c r="D521" s="170"/>
    </row>
    <row r="522" spans="4:4" x14ac:dyDescent="0.25">
      <c r="D522" s="170"/>
    </row>
    <row r="523" spans="4:4" x14ac:dyDescent="0.25">
      <c r="D523" s="170"/>
    </row>
    <row r="524" spans="4:4" x14ac:dyDescent="0.25">
      <c r="D524" s="170"/>
    </row>
    <row r="525" spans="4:4" x14ac:dyDescent="0.25">
      <c r="D525" s="170"/>
    </row>
    <row r="526" spans="4:4" x14ac:dyDescent="0.25">
      <c r="D526" s="170"/>
    </row>
    <row r="527" spans="4:4" x14ac:dyDescent="0.25">
      <c r="D527" s="170"/>
    </row>
    <row r="528" spans="4:4" x14ac:dyDescent="0.25">
      <c r="D528" s="170"/>
    </row>
    <row r="529" spans="4:4" x14ac:dyDescent="0.25">
      <c r="D529" s="170"/>
    </row>
    <row r="530" spans="4:4" x14ac:dyDescent="0.25">
      <c r="D530" s="170"/>
    </row>
    <row r="531" spans="4:4" x14ac:dyDescent="0.25">
      <c r="D531" s="170"/>
    </row>
    <row r="532" spans="4:4" x14ac:dyDescent="0.25">
      <c r="D532" s="170"/>
    </row>
    <row r="533" spans="4:4" x14ac:dyDescent="0.25">
      <c r="D533" s="170"/>
    </row>
    <row r="534" spans="4:4" x14ac:dyDescent="0.25">
      <c r="D534" s="170"/>
    </row>
    <row r="535" spans="4:4" x14ac:dyDescent="0.25">
      <c r="D535" s="170"/>
    </row>
    <row r="536" spans="4:4" x14ac:dyDescent="0.25">
      <c r="D536" s="170"/>
    </row>
    <row r="537" spans="4:4" x14ac:dyDescent="0.25">
      <c r="D537" s="170"/>
    </row>
    <row r="538" spans="4:4" x14ac:dyDescent="0.25">
      <c r="D538" s="170"/>
    </row>
    <row r="539" spans="4:4" x14ac:dyDescent="0.25">
      <c r="D539" s="170"/>
    </row>
    <row r="540" spans="4:4" x14ac:dyDescent="0.25">
      <c r="D540" s="170"/>
    </row>
  </sheetData>
  <mergeCells count="1">
    <mergeCell ref="E27:E28"/>
  </mergeCells>
  <pageMargins left="0.25" right="0.25" top="0.75" bottom="0.75" header="0.3" footer="0.3"/>
  <pageSetup paperSize="9" fitToWidth="0" orientation="landscape" r:id="rId1"/>
  <headerFooter>
    <oddHeader>&amp;C&amp;"-,Bold Italic"&amp;14Island Resort - Section Seven- &amp;A</oddHeader>
  </headerFooter>
  <ignoredErrors>
    <ignoredError sqref="D2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vt:i4>
      </vt:variant>
    </vt:vector>
  </HeadingPairs>
  <TitlesOfParts>
    <vt:vector size="23" baseType="lpstr">
      <vt:lpstr>Assessment Form Cover</vt:lpstr>
      <vt:lpstr>Entry Requirements</vt:lpstr>
      <vt:lpstr>Location, Access &amp; Exterior</vt:lpstr>
      <vt:lpstr>Reception &amp; Affiliated Services</vt:lpstr>
      <vt:lpstr>Guest Bedrooms</vt:lpstr>
      <vt:lpstr>Guest Bathroom</vt:lpstr>
      <vt:lpstr>Public Areas</vt:lpstr>
      <vt:lpstr>Restaurant &amp; Bars</vt:lpstr>
      <vt:lpstr>Kitchen</vt:lpstr>
      <vt:lpstr>General Services</vt:lpstr>
      <vt:lpstr>Business Practices</vt:lpstr>
      <vt:lpstr>Activities, Entertainment, etc.</vt:lpstr>
      <vt:lpstr>Guest Rating</vt:lpstr>
      <vt:lpstr>Summary of Points</vt:lpstr>
      <vt:lpstr>% Weighting</vt:lpstr>
      <vt:lpstr>1 STAR</vt:lpstr>
      <vt:lpstr>2 STAR</vt:lpstr>
      <vt:lpstr>3 STAR</vt:lpstr>
      <vt:lpstr>4 STAR</vt:lpstr>
      <vt:lpstr>5 STAR</vt:lpstr>
      <vt:lpstr>'Guest Bedrooms'!Print_Area</vt:lpstr>
      <vt:lpstr>'Location, Access &amp; Exterior'!Print_Area</vt:lpstr>
      <vt:lpstr>'Reception &amp; Affiliated Services'!Print_Area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Sinha Levkovic</dc:creator>
  <cp:lastModifiedBy>Cindy Camille</cp:lastModifiedBy>
  <cp:lastPrinted>2022-10-16T07:43:15Z</cp:lastPrinted>
  <dcterms:created xsi:type="dcterms:W3CDTF">2016-07-29T16:15:21Z</dcterms:created>
  <dcterms:modified xsi:type="dcterms:W3CDTF">2023-10-10T09:58:35Z</dcterms:modified>
</cp:coreProperties>
</file>